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위생표지" sheetId="1" r:id="rId1"/>
    <sheet name="위생(1)" sheetId="2" r:id="rId2"/>
    <sheet name="위생(2)" sheetId="3" r:id="rId3"/>
    <sheet name="위생(3)" sheetId="4" r:id="rId4"/>
  </sheets>
  <definedNames>
    <definedName name="_xlnm.Print_Area" localSheetId="0">'위생표지'!$A$1:$X$27</definedName>
    <definedName name="_xlnm.Print_Area" localSheetId="1">'위생(1)'!$A$1:$E$21</definedName>
    <definedName name="_xlnm.Print_Area" localSheetId="2">'위생(2)'!$A$1:$F$59</definedName>
    <definedName name="_xlnm.Print_Area" localSheetId="3">'위생(3)'!$A$1:$C$8</definedName>
    <definedName name="_xlnm.Print_Titles" localSheetId="1">'위생(1)'!$4:$4</definedName>
    <definedName name="_xlnm.Print_Titles" localSheetId="2">'위생(2)'!$4:$4</definedName>
    <definedName name="_xlnm.Print_Titles" localSheetId="3">'위생(3)'!$4:$4</definedName>
    <definedName name="_xlnm.Print_Titles" localSheetId="2">'위생(2)'!$4:$4</definedName>
    <definedName name="_xlnm.Print_Titles" localSheetId="3">'위생(3)'!$4:$4</definedName>
  </definedNames>
  <calcPr fullCalcOnLoad="1"/>
</workbook>
</file>

<file path=xl/sharedStrings.xml><?xml version="1.0" encoding="utf-8"?>
<sst xmlns="http://schemas.openxmlformats.org/spreadsheetml/2006/main" count="438" uniqueCount="338">
  <si>
    <t>23.식품보관실은 적정하게 설치되어 있으며, 소모품보관실과 분리되어 있는지 여부</t>
  </si>
  <si>
    <t>청소계획 보완 요망</t>
  </si>
  <si>
    <t>위생복장 착용 철저</t>
  </si>
  <si>
    <t>보존식 보관 미흡</t>
  </si>
  <si>
    <t>(         )</t>
  </si>
  <si>
    <t>에어커튼 사용 철저</t>
  </si>
  <si>
    <t>모두 미착용 (0점)</t>
  </si>
  <si>
    <t xml:space="preserve">점 검 자 : </t>
  </si>
  <si>
    <t>2. 급식운영 현황</t>
  </si>
  <si>
    <t xml:space="preserve">확 인 자 : </t>
  </si>
  <si>
    <t>워터릴 사용 철저</t>
  </si>
  <si>
    <t>외부 온도계 미설치</t>
  </si>
  <si>
    <t>배
식
및
검
식</t>
  </si>
  <si>
    <t>학교장
성   명</t>
  </si>
  <si>
    <t>환
경
위
생
관
리</t>
  </si>
  <si>
    <t>냉장고 선반 부식</t>
  </si>
  <si>
    <t>복수검수 미실시</t>
  </si>
  <si>
    <t>식
재
료
관
리</t>
  </si>
  <si>
    <t>필요약품 구비 요망</t>
  </si>
  <si>
    <t>CCP 이해 철저</t>
  </si>
  <si>
    <t>냉동식품 실온방치</t>
  </si>
  <si>
    <t>주당
급식
일수</t>
  </si>
  <si>
    <t>식재료보관방법 미준수</t>
  </si>
  <si>
    <t>CCP 현장기록 철저</t>
  </si>
  <si>
    <t>식기구 청결상태 미흡</t>
  </si>
  <si>
    <t>조리사
(성명)</t>
  </si>
  <si>
    <t>냉난방기 용량 부족</t>
  </si>
  <si>
    <t>급식품외 보관 금지</t>
  </si>
  <si>
    <t>3. 점검결과 :</t>
  </si>
  <si>
    <t>세제 잔류검사 미실시</t>
  </si>
  <si>
    <t>시간구분확인 철저</t>
  </si>
  <si>
    <t>방충문 보수 요망</t>
  </si>
  <si>
    <t>지적내용 및 조치사항</t>
  </si>
  <si>
    <t>H
A
C
C
P</t>
  </si>
  <si>
    <t>해당 사항 없음</t>
  </si>
  <si>
    <t>검식용기 구분 사용</t>
  </si>
  <si>
    <t>온습도계 미비치</t>
  </si>
  <si>
    <t>세
척
및
소
독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</si>
  <si>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</si>
  <si>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t>CCP별 담당자 지정</t>
  </si>
  <si>
    <t>대면검수 미실시</t>
  </si>
  <si>
    <t>영양(교)사(성명)</t>
  </si>
  <si>
    <t>배수관 연결 미흡</t>
  </si>
  <si>
    <t>평가 점검 내용</t>
  </si>
  <si>
    <t>검수온도 기재 철저</t>
  </si>
  <si>
    <t>천장텍스 떨어짐</t>
  </si>
  <si>
    <t>급식종사자 현황</t>
  </si>
  <si>
    <t>작업구역 미구분</t>
  </si>
  <si>
    <r>
      <t xml:space="preserve">병행
</t>
    </r>
    <r>
      <rPr>
        <b/>
        <sz val="8"/>
        <color indexed="8"/>
        <rFont val="굴림"/>
        <family val="0"/>
      </rPr>
      <t>(식당+
교실)</t>
    </r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</si>
  <si>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</si>
  <si>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</si>
  <si>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t xml:space="preserve">4.식품취급 및 조리작업자는 6개월에 1회 건강진단을 실시하고, 그 기록을 2년간 보관하는지 여부
 (다만, 폐결핵검사는 연1회 검사가능) </t>
  </si>
  <si>
    <t>구분</t>
  </si>
  <si>
    <t>계</t>
  </si>
  <si>
    <t>비고</t>
  </si>
  <si>
    <t>대야초등학교</t>
  </si>
  <si>
    <t>5.조리종사자들의 올바른 손 씻기, 소독으로 손에 의한 오염이 일어나지 않도록 하는지 여부</t>
  </si>
  <si>
    <t>18. 일반작업구역과 청결작업 구역으로 구분되어 식품취급 작업의 흐름이 교차되지 않는지 여부</t>
  </si>
  <si>
    <t>운반 및 배식기구 등이 청결하지 않으며 배식 중 교차오염의 우려가 있으나 조치하지 않는 경우</t>
  </si>
  <si>
    <t>3.조리용수로 수돗물이 아닌 지하수를 사용하는 경우 소독 또는 살균하여 사용하는지 여부</t>
  </si>
  <si>
    <t>25.조리장내 수세시설과 신발소독시설은 적정하게 설치되어 있고 올바르게 사용하는지 여부</t>
  </si>
  <si>
    <t>냉·난방기 또는 공기조화시설 등을 갖추어 조리장 온도 및 습도를 적정하게 관리함 (3점)</t>
  </si>
  <si>
    <t xml:space="preserve">수도전 충분하여 호스 미사용, 호스가 바닥에 닿지 않게 짧게 설치하여 적정 사용 (2점) </t>
  </si>
  <si>
    <r>
      <t>29.냉동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냉장시설의 적정용량 확보 및 온도유지, 급식품 외 보관하는 것은 없는지 여부</t>
    </r>
  </si>
  <si>
    <r>
      <t>조리장의 온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습도관리 미흡 (0점)</t>
    </r>
  </si>
  <si>
    <r>
      <t>12.가열조리 식품의 중심부가 75℃(패류는 85℃) 이상에서 1분 이상 가열되고 있는지 온도계로 확인하고, 그 온도 적정여부를 기록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유지하는지 여부</t>
    </r>
  </si>
  <si>
    <t>17.감염병의 예방 및 관리에 관한 법률 시행령 제24조에 따라 급식시설 방역을 실시하고 소독증명서를 비치하는지 여부</t>
  </si>
  <si>
    <t>14.조리된 음식의 안전한 급식을 위하여 운반 및 배식기구 등을 청결히 관리하여야 하며, 배식중에 운반 및 배식기구 등으로 인하여 오염이 일어나지 않도록 조치하는지 여부</t>
  </si>
  <si>
    <r>
      <t>7.식재료나 조리과정에서 교차오염을 방지하기 위하여 칼과 도마, 고무장갑 등 조리기구 및 용기를  용도별 및 조리 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후로 구분하여 사용하고, 적절히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소독하는지 여부</t>
    </r>
  </si>
  <si>
    <t>15.조리된 식품에 대하여 조리 완료 시 음식의 맛, 온도, 조화(영양적인 균형, 재료의 균형), 이물, 불쾌한 냄새, 조리상태 등을 확인하기 위한 검식을 실시하는지 여부</t>
  </si>
  <si>
    <t>31.종사자를 대상으로 위생 교육을 정기적으로 실시하는지 여부</t>
  </si>
  <si>
    <t>용기,칼,도마,고무장갑 용도별 및 조리전ㆍ후 구분 사용 철저</t>
  </si>
  <si>
    <t xml:space="preserve">조리실 내·외부의 쓰레기는 덮개 사용 등 청결관리 (2점) </t>
  </si>
  <si>
    <t>10.해동방법이 적절하고, 재냉동하여 사용하지 않는지 여부</t>
  </si>
  <si>
    <t>손을 씻지 않거나 소독을 아니한 상태에서 조리작업을 하는 경우</t>
  </si>
  <si>
    <t>작업구역은 미구분되나 작업대·세정대 등 분리 사용 (1점)</t>
  </si>
  <si>
    <t>CCP3 조리가 완료된 음식에 대해 온도 또는 시간관리 미흡</t>
  </si>
  <si>
    <t>CCP2 충분한 세척 및 소독 미실시</t>
  </si>
  <si>
    <t>점검척도 및 평가결과 &lt; □에 ∨표 &gt;</t>
  </si>
  <si>
    <t>앞치마 조리전ㆍ후ㆍ청소용 구분사용 철저</t>
  </si>
  <si>
    <t>5. 우수(모범)사례 및 특이(건의)사항</t>
  </si>
  <si>
    <t>내ㆍ외부 덮개 있는 쓰레기통 사용 요망</t>
  </si>
  <si>
    <t>22.3.02
22.5.02
22.7.04</t>
  </si>
  <si>
    <t>HACCP 자체분석 실시 요망(학기1회)</t>
  </si>
  <si>
    <t>배식차, 엘리베이터 세척, 소독 관리 미흡</t>
  </si>
  <si>
    <t>CCP4 충분히 침지하도록 관리 요망</t>
  </si>
  <si>
    <t>세정대 (물넘침구) 배수관 연결 요망</t>
  </si>
  <si>
    <t>조리완료식품 플라스틱 소쿠리 사용 금지</t>
  </si>
  <si>
    <t>조리완료식품과 원재료 동일 공간 작업 지양</t>
  </si>
  <si>
    <t>밑간 해놓은 식재료 상온에 뚜껑 없이 방치</t>
  </si>
  <si>
    <t>CCP 4 현장기록 및 온도확인 철저</t>
  </si>
  <si>
    <t>검식기록 급식후 1주일 이내 작성 요망</t>
  </si>
  <si>
    <t>6개월 1회 건강진단 기간 준수 요망</t>
  </si>
  <si>
    <t xml:space="preserve">종사자에 대한 정기적 교육 실시 (2점) </t>
  </si>
  <si>
    <t>호스가 식재료에 닿거나 물에 잠기게 사용</t>
  </si>
  <si>
    <t>자체분석 및 개선조치 미이행 (0점)</t>
  </si>
  <si>
    <r>
      <t>출입문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창문에 일부 미설치 또는 관리상태 미흡 (1.5점)</t>
    </r>
  </si>
  <si>
    <t>점검미실시 또는 기록 미유지 (0점)</t>
  </si>
  <si>
    <t>내부쓰레기 즉시처리 및 덮개사용 철저</t>
  </si>
  <si>
    <t>벽타일, 천정, 바닥타일 파손 보수 요망</t>
  </si>
  <si>
    <t>최종문 에어커튼, 방충문 모두 설치 요망</t>
  </si>
  <si>
    <t>신발소독시설 적정설치 및 농도준수 요망</t>
  </si>
  <si>
    <r>
      <t>(1) 학교급식위생</t>
    </r>
    <r>
      <rPr>
        <b/>
        <sz val="12"/>
        <color indexed="8"/>
        <rFont val="MS Gothic"/>
        <family val="0"/>
      </rPr>
      <t>･</t>
    </r>
    <r>
      <rPr>
        <b/>
        <sz val="12"/>
        <color indexed="8"/>
        <rFont val="굴림"/>
        <family val="0"/>
      </rPr>
      <t>안전관리기준 준수사항</t>
    </r>
  </si>
  <si>
    <t>CCP4 5분 침지 타이머 사용 권장</t>
  </si>
  <si>
    <t>후드 응축수 밸브 미설치 또는 미사용</t>
  </si>
  <si>
    <t>모든 작업공간의 조도가 기준 미달 (0점)</t>
  </si>
  <si>
    <t>식재료 품질관리기준 표기 요망(검수서적요)</t>
  </si>
  <si>
    <t>앞치마, 고무장갑, 용기 세척ㆍ소독 철저</t>
  </si>
  <si>
    <t>청소·소독계획 미수립
및 청결상태 불량</t>
  </si>
  <si>
    <t>쓰레기통 내외부 및 주변 청결관리 미흡</t>
  </si>
  <si>
    <t>소독된 배식기구 오염되지 않도록 관리 요망</t>
  </si>
  <si>
    <t>부적합 기준
(적합 3점, 부적합 0점)</t>
  </si>
  <si>
    <r>
      <t>조리장의 온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습도관리 보통 (1.5점)</t>
    </r>
  </si>
  <si>
    <r>
      <t>9.조리가 완료된 식품과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소독된 배식기구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용기 등은 교차오염 우려가 있는 기구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용기 또는 식재료 등과 접촉에 의해 오염되지 않도록 관리하는지 여부</t>
    </r>
  </si>
  <si>
    <t>24.조리원 전용 화장실이 있으며, 청소와 관리상태가 양호하고,  출입문이 조리실에 바로 면하지 않고, 화장실내 환풍기 또는 환기창이 설치되어 있는지 여부</t>
  </si>
  <si>
    <t xml:space="preserve">조리원 전용화장실이 있을 경우 청소와 관리상태가 양호하며, 출입문이 조리실에 바로 면하지 않고, 환풍기 또는 환기창이 설치됨 (2점) </t>
  </si>
  <si>
    <t>28.급수설비의 적정성 및 이를 위생적으로 관리(수도전 위치, 수량 등) 하는지 여부</t>
  </si>
  <si>
    <t xml:space="preserve">열, 증기발생시 즉시 배출되며, 응축수가 식품에 직접 떨어지지 않는 구조 (3점) </t>
  </si>
  <si>
    <t>13.조리가 완료된 식품의 온도와 시간관리를 통하여 미생물 증식을 억제하는지 여부</t>
  </si>
  <si>
    <t>20. 검수장소 및 조리작업장소(작업대･가스대･국솥 등)의 조도 기준 준수 여부</t>
  </si>
  <si>
    <t xml:space="preserve">검수장소540Lux, 조리장(작업대·가스대·국솥등) 220Lux 이상 (2점) </t>
  </si>
  <si>
    <t xml:space="preserve">작업전 건강확인(소화기질환 및 손 상처자),필요약품 구비 및 적정관리 (3점) </t>
  </si>
  <si>
    <t>19. 조리장 시설(바닥･벽･천장 등)의 파손 및 고장난 설비･기구의 관리 여부</t>
  </si>
  <si>
    <t>3. 식품위생관계법령 위반으로 과태료 등 행정처분을 받았는지 여부(감점 10점)</t>
  </si>
  <si>
    <t>열, 증기배출이 다소 지연되나, 응축수가 식품에 직접 떨어지지 않는 구조 (1.5점)</t>
  </si>
  <si>
    <t>검수조도 개선 요망(저울 및 이동식 작업대 등 위치변경권고)</t>
  </si>
  <si>
    <t>정기소독 기간 준수 요망(하절기 2개월, 동절기 3개월 1회)</t>
  </si>
  <si>
    <t>CP1과 CP2의 온도를 지속적으로 기록관리 하지 않는 경우</t>
  </si>
  <si>
    <t xml:space="preserve">HACCP적용에 대한 자체분석 후 적절한 조치
 (3점) </t>
  </si>
  <si>
    <t xml:space="preserve">작업구역 미구분 및 작업대·세정대 등 분리 사용 안함 (0점) </t>
  </si>
  <si>
    <t>일부 배수관이 배수로와 연결되지 않았거나 관리상태 미흡 (1점)</t>
  </si>
  <si>
    <t>CCP 올바로 이해, 담당자 미지정, 현장기록 미흡 (1.5점)</t>
  </si>
  <si>
    <t>사용한 고무장갑은 별도로 모아두었다가 완전하게 세척, 소독 요망</t>
  </si>
  <si>
    <r>
      <t>시설 파손(여러곳) 또는 고장난 설비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기구 방치 (0점)</t>
    </r>
  </si>
  <si>
    <r>
      <t>출입문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창문에 모두 설치 및 관리상태 우수 (3점) </t>
    </r>
  </si>
  <si>
    <t>22.조리장 내 온도 및 습도를 적정하게 관리하는지 여부</t>
  </si>
  <si>
    <t>출입문관리 철저(화장실이 조리실과 실제로 면하게 사용)</t>
  </si>
  <si>
    <t>배기후드 응축수맺힘(응축수가식품에직접떨어지는절개구조)</t>
  </si>
  <si>
    <t>36.학교자체에서 일일 위생점검을 실시하고 있는지 여부</t>
  </si>
  <si>
    <t>(3) 직전 위생ㆍ안전점검 지적사항 개선여부 사항 등</t>
  </si>
  <si>
    <t>축산물 등급 확인 미흡(축산물유통정보서비스 미입력)</t>
  </si>
  <si>
    <t>검식을 지속적으로 실시하지 않거나 기록하지 않은 경우</t>
  </si>
  <si>
    <t>32.배식 시 위생복장을 적정하게 착용 하는지 여부</t>
  </si>
  <si>
    <t>※ 평점, 비고 - 목록선택, 직접 작성 모두 가능</t>
  </si>
  <si>
    <t>냉동식품을 부적절한 방법(실온방치 등)으로 해동하는 경우</t>
  </si>
  <si>
    <t>작업구역 미구분, 작업대, 세정대 등 구분사용 철저 요망</t>
  </si>
  <si>
    <t xml:space="preserve"> ▣ 평가항목 : 5개 항목(해당 항목 부접합 시 감점)</t>
  </si>
  <si>
    <t>조리실 내 기기ㆍ기구별 청결관리 철저(list기재)</t>
  </si>
  <si>
    <t>신규 급식종사원, 학부모 모니터요원 건강문진 미실시</t>
  </si>
  <si>
    <t xml:space="preserve"> ▣ 점검항목 : 17개(적합 3점, 부적합 0점)  </t>
  </si>
  <si>
    <t>4. 학교급식 식중독이 발생하였는지 여부 (감점 10점)</t>
  </si>
  <si>
    <r>
      <t>학교급식 위생</t>
    </r>
    <r>
      <rPr>
        <b/>
        <sz val="16"/>
        <color indexed="8"/>
        <rFont val="MS Gothic"/>
        <family val="0"/>
      </rPr>
      <t>･</t>
    </r>
    <r>
      <rPr>
        <b/>
        <sz val="16"/>
        <color indexed="8"/>
        <rFont val="굴림"/>
        <family val="0"/>
      </rPr>
      <t>안전점검표</t>
    </r>
    <r>
      <rPr>
        <b/>
        <u val="single"/>
        <sz val="16"/>
        <color indexed="8"/>
        <rFont val="굴림"/>
        <family val="0"/>
      </rPr>
      <t>[자체점검]</t>
    </r>
  </si>
  <si>
    <t>작업 중 적정 시점 손세척 철저</t>
  </si>
  <si>
    <t>양념운반카 60cm 하단보관 지양</t>
  </si>
  <si>
    <t>다믹서기 뚜껑 파손
(수리의뢰중)</t>
  </si>
  <si>
    <t>배기휀 고장 또는 환기불량 (0점)</t>
  </si>
  <si>
    <t>소쿠리운반카 배수관 길이 조정</t>
  </si>
  <si>
    <t>식재료 품질관리기준 준수 요망</t>
  </si>
  <si>
    <t>소쿠리운반카 배수관 벨브 사용 철저</t>
  </si>
  <si>
    <t>호스 바닥에 닫지 않도록 사용 요망</t>
  </si>
  <si>
    <t xml:space="preserve"> CCP 현장기록 미이행 (0점)</t>
  </si>
  <si>
    <t>일부 교육 누락 및 미실시(0점)</t>
  </si>
  <si>
    <t>조리실 바닥, 외부에 구멍 있음</t>
  </si>
  <si>
    <t>batch 당 온도 확인 철저</t>
  </si>
  <si>
    <t>위생복장 청결 관리 철저 요망</t>
  </si>
  <si>
    <t>후드 뒷편 천정 마감 보수 요망</t>
  </si>
  <si>
    <t>60cm 이하 식기구 보관 지양</t>
  </si>
  <si>
    <t>식품위생법령에 따른 위생교육 미이수</t>
  </si>
  <si>
    <t xml:space="preserve"> ▣ 배점 : 21개(1~2점)  </t>
  </si>
  <si>
    <t xml:space="preserve">점검실시 및 기록유지 (3점) </t>
  </si>
  <si>
    <t>작업전 건강확인 후 적정관리 철저</t>
  </si>
  <si>
    <t>CP2 기준수립 및 농도확인 철저</t>
  </si>
  <si>
    <t>소쿠리운반카 배수관 연결 요망</t>
  </si>
  <si>
    <t>워크인냉장고 60cm 하단보관 지양</t>
  </si>
  <si>
    <t>HACCP 회의록  작성 요망</t>
  </si>
  <si>
    <t>국솥 등 배식기구 조리시 이용 지양</t>
  </si>
  <si>
    <t>(2) 학교급식 지도 및 권장사항</t>
  </si>
  <si>
    <t>올바른 손씻기메뉴얼 부착 요망</t>
  </si>
  <si>
    <t>화장실이 조리실과 직접 면하고 있음</t>
  </si>
  <si>
    <t>트렌치 및 주변타일 파손 보수 요망</t>
  </si>
  <si>
    <t>다믹서기 뚜껑 파손 업체 의뢰중</t>
  </si>
  <si>
    <t>21. 조리장의 후드는 열 및 증기 발생시 즉시 배출되고, 응축수가 식품에 직접 떨어지지 않는 구조인지 여부</t>
  </si>
  <si>
    <t>1. 직전 점검 시 학교급식 법령 준수사항 항목 중 지적된 사항을 개선하였는지 여부(1개 항목당 감점 10점)</t>
  </si>
  <si>
    <t xml:space="preserve">식품보관실은 환풍기 또는 환기창이 설치되어 환기상태 적정, 소모품보관실 별도 설치 또는 공간구획 구분 (2점) </t>
  </si>
  <si>
    <t>김혜숙22.3.29
박현이22.4.28
김순식22.4.28
김선녀22.4.28
김춘화22.4.28</t>
  </si>
  <si>
    <t>34. HACCP 적용에 대한 자체분석 후 협의를 거쳐서 적절한  개선조치를 취하고 있는지 여부</t>
  </si>
  <si>
    <t>자체분석은 실시, 적절한 조치 미흡 (1.5점)</t>
  </si>
  <si>
    <t>배식시 위생복장(마스크 등) 적정 착용 요망</t>
  </si>
  <si>
    <t>손톱솔 비치 및 사용 등 올바른 손씻기 철저</t>
  </si>
  <si>
    <t>CCP2 중심온도 미측정 및 지속적 기록 미실시</t>
  </si>
  <si>
    <t xml:space="preserve">일부 작업공간의 조도가 기준 미달 (1점) </t>
  </si>
  <si>
    <t>식기구의 세척·소독 및 위생적인 보관관리 미흡</t>
  </si>
  <si>
    <t>일회용 비닐장갑으로 조리완료음식 직접 배식 금지</t>
  </si>
  <si>
    <t>CCP별 점검결과 및 조치사항 이행 요망(월1회)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</si>
  <si>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위생ㆍ안전점검 지적사항
  개선여부 등</t>
    </r>
  </si>
  <si>
    <t>종사자 월별 위생ㆍ안전ㆍHACCP 교육 실시 철저</t>
  </si>
  <si>
    <t>덮개 미사용 등 청결관리 일부 미흡 (1점)</t>
  </si>
  <si>
    <t>식재료 보관방법 미흡(바닥에서 15cm이상)</t>
  </si>
  <si>
    <t>조리과정 중 기구 세척으로 인한 교차오염 발생</t>
  </si>
  <si>
    <t>4. 점검항목 및 내용 : 붙임 점검표와 같음</t>
  </si>
  <si>
    <t>소독 전,후 세척 관리 미흡</t>
  </si>
  <si>
    <t>CP2 소독액 농도 준수</t>
  </si>
  <si>
    <t>식당 방충시설 설치 요망</t>
  </si>
  <si>
    <t>1일위생ㆍ안전점검 실시 요망</t>
  </si>
  <si>
    <t>손세정대 추가 설치 요망</t>
  </si>
  <si>
    <t xml:space="preserve">일부 미착용 (1.5점) </t>
  </si>
  <si>
    <t>일부 기준 미흡 (1점)</t>
  </si>
  <si>
    <t>방충문 실질적 사용 철저</t>
  </si>
  <si>
    <t>CCP4 소독액 농도 준수</t>
  </si>
  <si>
    <t>모든 기준 미달 (0점)</t>
  </si>
  <si>
    <t>CP1 온도기록 시간 조정</t>
  </si>
  <si>
    <t>위반․
지적사항 이행여부</t>
  </si>
  <si>
    <t>냉동식품 적정 해동 요망</t>
  </si>
  <si>
    <t>작업구역 미구분(전처리실)</t>
  </si>
  <si>
    <t>소독용액 농도 준수 요망</t>
  </si>
  <si>
    <t>60cm 하단 식품취급 지양</t>
  </si>
  <si>
    <t>"해동중" 표시 미부착</t>
  </si>
  <si>
    <t>정기방역을 미실시 한 경우</t>
  </si>
  <si>
    <t>식기구 덮개 보관 미흡</t>
  </si>
  <si>
    <t>식재료 보관시 덮개 미사용</t>
  </si>
  <si>
    <t>수리의뢰중(list기재)</t>
  </si>
  <si>
    <t>오븐기 트레이 상단부터 적재</t>
  </si>
  <si>
    <t>식품보관실 환기시설 없음</t>
  </si>
  <si>
    <t>유통기한 경과 식재료 보관</t>
  </si>
  <si>
    <t>냉장고 적정용량 확보 요망</t>
  </si>
  <si>
    <t>배기후드 유지거름망 미설치</t>
  </si>
  <si>
    <t>일부 기준 미흡 (1.5점)</t>
  </si>
  <si>
    <t>CP 1 온도관리 철저</t>
  </si>
  <si>
    <t>신발소독시설 적정 사용 요망</t>
  </si>
  <si>
    <t>화장실 전반적 위생관리 미흡</t>
  </si>
  <si>
    <t>작업구역 미구분(세척실)</t>
  </si>
  <si>
    <t>올바른 손씻기교육 요망</t>
  </si>
  <si>
    <t>소모품 분리 보관 미흡</t>
  </si>
  <si>
    <t>일부 기준 미흡 (15점)</t>
  </si>
  <si>
    <t>방충망없는 환풍기 교체 요망</t>
  </si>
  <si>
    <t>조리원 전용 화장실 미설치</t>
  </si>
  <si>
    <t>관리실태 불량 (0점)</t>
  </si>
  <si>
    <t>손세정대 온수 연결 요망</t>
  </si>
  <si>
    <t>위탁구분
(위탁업체명)</t>
  </si>
  <si>
    <t>신규입사자 사전교육 미실시</t>
  </si>
  <si>
    <t>구체적인 검식기록 작성 요망</t>
  </si>
  <si>
    <t>조도개선요망(list기재)</t>
  </si>
  <si>
    <t>온도계 및 타이머 미구비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</si>
  <si>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</si>
  <si>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집   단
급식소
신고번호</t>
  </si>
  <si>
    <t>식품을 직접 취급하는 자가 기한 내 건강진단 미실시, 2년간 기록 미보관</t>
  </si>
  <si>
    <t>35.CCP확인표를 전원이 올바로 이해하고, 현장기록을 실시하고 있는지 여부</t>
  </si>
  <si>
    <t>작업구역은 구분되나, 공간부족으로 작업대, 세정대 등 구분사용 철저 요망</t>
  </si>
  <si>
    <t>30.종사자의 개인위생 준수여부 및 건강상태 확인 후 적절히 조치하는지 여부</t>
  </si>
  <si>
    <t xml:space="preserve">점검 시 아래 평점란에 점수를 입력하세요! 출력물에는 표기되지 않습니다. </t>
  </si>
  <si>
    <t xml:space="preserve">적정용량 확보, 온도유지, 온도계 설치, 급식품외 보관하는 것 없음 (3점) </t>
  </si>
  <si>
    <r>
      <t>CCP2 용도별 및 조리 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후로 구분하여 사용하지 않고,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소독 미실시 </t>
    </r>
  </si>
  <si>
    <t xml:space="preserve">60cm 이하에서 식품취급(운반 및 오염방지 시설이 설치된 경우는 제외) </t>
  </si>
  <si>
    <t>2. 직전 점검 시 지도․권장 사항 항목 중 지적된 사항을 개선하였는지 여부(1개 항목 당 감점 5점)</t>
  </si>
  <si>
    <t>8.식품취급 등의 작업은 바닥으로부터 60cm 이상의 높이에서 실시하여 식품의 오염이 방지되는지 여부</t>
  </si>
  <si>
    <t>1. 급식시설·설비, 기구 등에 대한 청소 및 소독계획을 수립·시행하여 항상 청결하게 관리하는지 여부</t>
  </si>
  <si>
    <t>26.조리장내 씽크대 등은 배수관이 배수로와 직접 연결되어 바닥을 오염시키지 않도록 조치하고 있는지 여부</t>
  </si>
  <si>
    <t xml:space="preserve">작업전 건강상태 확인(소화기질환 및 손상처자) 적정조치는 하였으나, 필요약품 구비 미흡 (1.5점) </t>
  </si>
  <si>
    <t>2. 냉장·냉동고의 온도, 식기세척기의 최종 헹굼수 온도 또는 식기소독보관고의 온도를 기록·관리하는지 여부</t>
  </si>
  <si>
    <t>공립</t>
  </si>
  <si>
    <t>영양사</t>
  </si>
  <si>
    <t>저녁</t>
  </si>
  <si>
    <t>성명)</t>
  </si>
  <si>
    <t>김혜숙</t>
  </si>
  <si>
    <t>학교명</t>
  </si>
  <si>
    <t>평점</t>
  </si>
  <si>
    <t>교감</t>
  </si>
  <si>
    <t>조리원</t>
  </si>
  <si>
    <t>식당</t>
  </si>
  <si>
    <t>아침</t>
  </si>
  <si>
    <t>적합</t>
  </si>
  <si>
    <t>양경말</t>
  </si>
  <si>
    <t>□</t>
  </si>
  <si>
    <t>자체</t>
  </si>
  <si>
    <t>교실</t>
  </si>
  <si>
    <t>점심</t>
  </si>
  <si>
    <t>보통</t>
  </si>
  <si>
    <t>학급수</t>
  </si>
  <si>
    <t>미흡</t>
  </si>
  <si>
    <t>학생수</t>
  </si>
  <si>
    <t>설립별</t>
  </si>
  <si>
    <t>등급</t>
  </si>
  <si>
    <t>☑</t>
  </si>
  <si>
    <t>○</t>
  </si>
  <si>
    <t>A</t>
  </si>
  <si>
    <t>박현이</t>
  </si>
  <si>
    <t>교특</t>
  </si>
  <si>
    <t>교장</t>
  </si>
  <si>
    <t/>
  </si>
  <si>
    <t>배
식</t>
  </si>
  <si>
    <t>소속)</t>
  </si>
  <si>
    <t>우수</t>
  </si>
  <si>
    <t>구 분</t>
  </si>
  <si>
    <t>직급)</t>
  </si>
  <si>
    <t>기타</t>
  </si>
  <si>
    <t>점)</t>
  </si>
  <si>
    <r>
      <t xml:space="preserve">6.식재료 검수 시 </t>
    </r>
    <r>
      <rPr>
        <sz val="10"/>
        <color indexed="8"/>
        <rFont val="MS Gothic"/>
        <family val="0"/>
      </rPr>
      <t>｢</t>
    </r>
    <r>
      <rPr>
        <sz val="10"/>
        <color indexed="8"/>
        <rFont val="굴림"/>
        <family val="0"/>
      </rPr>
      <t>학교급식 식재료의 품질관리기준</t>
    </r>
    <r>
      <rPr>
        <sz val="10"/>
        <color indexed="8"/>
        <rFont val="MS Gothic"/>
        <family val="0"/>
      </rPr>
      <t>｣</t>
    </r>
    <r>
      <rPr>
        <sz val="10"/>
        <color indexed="8"/>
        <rFont val="굴림"/>
        <family val="0"/>
      </rPr>
      <t>에 적합한 품질 및 신선도와 수량, 위생상태 등을 확인하여 기록하는지 여부</t>
    </r>
  </si>
  <si>
    <t xml:space="preserve">조리장내 수세시설 적정 설치(수량, 위치, 온수, 손잡이는 페달식 또는 원터치식), 신발소독시설 적정 설치 및 이용 (3점) </t>
  </si>
  <si>
    <t>식재료 품질관리 기준에 부적합한 품질 및 수량, 원산지, 제조일 또는 유통기한, 납품온도 등 CCP1의 기록관리가 미흡한 경우</t>
  </si>
  <si>
    <r>
      <t>11.생으로 먹는 채소류, 과일류를 충분히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소독하고 농도를 확인하는지 여부</t>
    </r>
  </si>
  <si>
    <r>
      <t>지하수 소독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살균 미실시, 상수도가 있음에도 지하수사용
* 상수도 사용은 3점 </t>
    </r>
  </si>
  <si>
    <r>
      <t>27.조리장, 식품보관실, 식당 등의 방충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방서설비 및 관리상태가 적정한지 여부</t>
    </r>
  </si>
  <si>
    <r>
      <t>33.조리실 내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외부의 쓰레기는 적정 처리하고 주변을 청결하게 관리하고 있는지 여부</t>
    </r>
  </si>
  <si>
    <r>
      <t>시설 파손 및 고장난 설비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기구 없음 (3점) </t>
    </r>
  </si>
  <si>
    <t xml:space="preserve">CCP 올바로 이해, 담당자 적절한 시기에 현장기록 철저 (3점) </t>
  </si>
  <si>
    <t>조리 완료된 식품 및 배식기구 등의 위생적 보관관리 상태가 미흡한 경우</t>
  </si>
  <si>
    <t>전처리실, 차단벽 설치 등으로 일반작업과 청결작업구역이 구분됨 (2점)</t>
  </si>
  <si>
    <t>손세정대 물비누, 손톱솔, 알코올, 핸드타올 및 쓰레기통 비치 요망</t>
  </si>
  <si>
    <r>
      <t>16.식기구를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 후 배식전까지 위생적으로 보관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관리하는지 여부</t>
    </r>
  </si>
  <si>
    <r>
      <t>시설 파손(경미) 또는 고장난 설비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기구 있음(수리의뢰) (1.5점) </t>
    </r>
  </si>
  <si>
    <t xml:space="preserve">모든 싱크대의 배수관이 배수로와 연결 및 관리상태 양호 (2점) </t>
  </si>
  <si>
    <t xml:space="preserve">모든 배식요원이 위생복장(앞치마, 위생모, 마스크 등) 착용 (3점) </t>
  </si>
  <si>
    <t>(서명)</t>
  </si>
  <si>
    <t>건조관리 철저</t>
  </si>
  <si>
    <t>영양교사</t>
  </si>
  <si>
    <t>책임조리사</t>
  </si>
  <si>
    <t>(감점:</t>
  </si>
  <si>
    <t>점 검 항 목</t>
  </si>
  <si>
    <t>평가항목</t>
  </si>
  <si>
    <t>운영방식</t>
  </si>
  <si>
    <t>학교
직영</t>
  </si>
  <si>
    <t>점검 항목별</t>
  </si>
  <si>
    <t xml:space="preserve">점검일자 : </t>
  </si>
  <si>
    <t>주요내용</t>
  </si>
  <si>
    <t>환기관리 미흡</t>
  </si>
  <si>
    <t>시
설
관
리</t>
  </si>
  <si>
    <t>교직
원수</t>
  </si>
  <si>
    <t>(평점:</t>
  </si>
  <si>
    <t>배식방법</t>
  </si>
  <si>
    <t>안
전
관
리</t>
  </si>
  <si>
    <t>1. 학교현황</t>
  </si>
  <si>
    <t>유치원6명</t>
  </si>
  <si>
    <t>조리장 누수</t>
  </si>
  <si>
    <t>복도배식 지양</t>
  </si>
  <si>
    <t>행정실장</t>
  </si>
  <si>
    <t>개
인
위
생</t>
  </si>
  <si>
    <t>작
업
위
생</t>
  </si>
  <si>
    <t>급식인원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</si>
</sst>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  <numFmt numFmtId="165" formatCode="0.0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sz val="8"/>
      <color indexed="8"/>
      <name val="굴림"/>
      <family val="0"/>
    </font>
    <font>
      <b/>
      <sz val="10"/>
      <color indexed="8"/>
      <name val="굴림"/>
      <family val="0"/>
    </font>
    <font>
      <sz val="12"/>
      <color indexed="8"/>
      <name val="굴림"/>
      <family val="0"/>
    </font>
    <font>
      <b/>
      <sz val="11"/>
      <color indexed="60"/>
      <name val="굴림"/>
      <family val="0"/>
    </font>
    <font>
      <b/>
      <sz val="11"/>
      <color indexed="56"/>
      <name val="굴림"/>
      <family val="0"/>
    </font>
    <font>
      <sz val="8"/>
      <color indexed="10"/>
      <name val="굴림"/>
      <family val="0"/>
    </font>
    <font>
      <sz val="11"/>
      <color indexed="10"/>
      <name val="굴림"/>
      <family val="0"/>
    </font>
    <font>
      <sz val="10"/>
      <color indexed="10"/>
      <name val="굴림"/>
      <family val="0"/>
    </font>
    <font>
      <b/>
      <sz val="11"/>
      <color indexed="10"/>
      <name val="굴림"/>
      <family val="0"/>
    </font>
    <font>
      <sz val="11"/>
      <color indexed="9"/>
      <name val="굴림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b/>
      <sz val="9"/>
      <color indexed="8"/>
      <name val="굴림"/>
      <family val="0"/>
    </font>
    <font>
      <b/>
      <sz val="8"/>
      <color indexed="8"/>
      <name val="굴림"/>
      <family val="0"/>
    </font>
    <font>
      <sz val="10"/>
      <color indexed="8"/>
      <name val="MS Gothic"/>
      <family val="0"/>
    </font>
    <font>
      <b/>
      <sz val="12"/>
      <color indexed="8"/>
      <name val="MS Gothic"/>
      <family val="0"/>
    </font>
    <font>
      <b/>
      <sz val="16"/>
      <color indexed="8"/>
      <name val="MS Gothic"/>
      <family val="0"/>
    </font>
    <font>
      <b/>
      <u val="single"/>
      <sz val="16"/>
      <color indexed="8"/>
      <name val="굴림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rgb="FF000000"/>
      </right>
      <top style="thin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0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vertical="center" wrapText="1"/>
    </xf>
    <xf numFmtId="0" fontId="18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14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8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horizontal="left" vertical="center"/>
    </xf>
    <xf numFmtId="164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3" borderId="11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vertical="center"/>
    </xf>
    <xf numFmtId="0" fontId="23" fillId="4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 shrinkToFit="1"/>
    </xf>
    <xf numFmtId="0" fontId="21" fillId="0" borderId="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23" fillId="4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vertical="center" wrapText="1"/>
    </xf>
    <xf numFmtId="0" fontId="30" fillId="0" borderId="0" xfId="0" applyNumberFormat="1" applyFont="1" applyAlignment="1">
      <alignment horizontal="left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9" fillId="0" borderId="16" xfId="0" applyNumberFormat="1" applyFont="1" applyBorder="1" applyAlignment="1">
      <alignment vertical="center"/>
    </xf>
    <xf numFmtId="0" fontId="21" fillId="0" borderId="17" xfId="0" applyNumberFormat="1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vertical="center" wrapText="1"/>
    </xf>
    <xf numFmtId="41" fontId="21" fillId="0" borderId="11" xfId="48" applyNumberFormat="1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vertical="center"/>
    </xf>
    <xf numFmtId="0" fontId="23" fillId="4" borderId="18" xfId="0" applyNumberFormat="1" applyFont="1" applyFill="1" applyBorder="1" applyAlignment="1" applyProtection="1">
      <alignment horizontal="center" vertical="center" wrapText="1"/>
      <protection/>
    </xf>
    <xf numFmtId="0" fontId="23" fillId="4" borderId="19" xfId="0" applyNumberFormat="1" applyFont="1" applyFill="1" applyBorder="1" applyAlignment="1" applyProtection="1">
      <alignment horizontal="center" vertical="center" wrapText="1"/>
      <protection/>
    </xf>
    <xf numFmtId="0" fontId="23" fillId="4" borderId="20" xfId="0" applyNumberFormat="1" applyFont="1" applyFill="1" applyBorder="1" applyAlignment="1" applyProtection="1">
      <alignment horizontal="center" vertical="center" wrapText="1"/>
      <protection/>
    </xf>
    <xf numFmtId="0" fontId="23" fillId="4" borderId="21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23" xfId="0" applyNumberFormat="1" applyFont="1" applyFill="1" applyBorder="1" applyAlignment="1" applyProtection="1">
      <alignment horizontal="left" vertical="center" wrapText="1"/>
      <protection/>
    </xf>
    <xf numFmtId="0" fontId="21" fillId="0" borderId="24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27" xfId="0" applyNumberFormat="1" applyFont="1" applyFill="1" applyBorder="1" applyAlignment="1" applyProtection="1">
      <alignment horizontal="left" vertical="center" wrapText="1"/>
      <protection/>
    </xf>
    <xf numFmtId="0" fontId="21" fillId="0" borderId="28" xfId="0" applyNumberFormat="1" applyFont="1" applyFill="1" applyBorder="1" applyAlignment="1" applyProtection="1">
      <alignment horizontal="left" vertical="center" wrapText="1"/>
      <protection/>
    </xf>
    <xf numFmtId="0" fontId="21" fillId="0" borderId="29" xfId="0" applyNumberFormat="1" applyFont="1" applyFill="1" applyBorder="1" applyAlignment="1" applyProtection="1">
      <alignment horizontal="left" vertical="center" wrapText="1"/>
      <protection/>
    </xf>
    <xf numFmtId="0" fontId="23" fillId="4" borderId="3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49" fontId="21" fillId="0" borderId="31" xfId="0" applyNumberFormat="1" applyFont="1" applyFill="1" applyBorder="1" applyAlignment="1" applyProtection="1">
      <alignment horizontal="left" vertical="center" wrapText="1"/>
      <protection/>
    </xf>
    <xf numFmtId="0" fontId="21" fillId="0" borderId="32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1" fillId="0" borderId="31" xfId="0" applyNumberFormat="1" applyFont="1" applyFill="1" applyBorder="1" applyAlignment="1" applyProtection="1">
      <alignment horizontal="center" vertical="center" wrapText="1"/>
      <protection/>
    </xf>
    <xf numFmtId="49" fontId="21" fillId="0" borderId="31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justify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 horizontal="justify" vertical="center" wrapText="1"/>
      <protection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justify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justify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justify" vertical="center" wrapText="1"/>
      <protection/>
    </xf>
    <xf numFmtId="0" fontId="21" fillId="0" borderId="35" xfId="0" applyNumberFormat="1" applyFont="1" applyFill="1" applyBorder="1" applyAlignment="1" applyProtection="1">
      <alignment vertical="center" wrapText="1"/>
      <protection/>
    </xf>
    <xf numFmtId="0" fontId="21" fillId="0" borderId="37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0" fontId="21" fillId="0" borderId="39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23" fillId="0" borderId="11" xfId="0" applyNumberFormat="1" applyFont="1" applyBorder="1" applyAlignment="1">
      <alignment vertical="center" wrapText="1"/>
    </xf>
    <xf numFmtId="0" fontId="21" fillId="0" borderId="17" xfId="0" applyNumberFormat="1" applyFont="1" applyFill="1" applyBorder="1" applyAlignment="1">
      <alignment horizontal="center" vertical="center" shrinkToFit="1"/>
    </xf>
    <xf numFmtId="0" fontId="21" fillId="0" borderId="41" xfId="0" applyNumberFormat="1" applyFont="1" applyFill="1" applyBorder="1" applyAlignment="1">
      <alignment horizontal="center" vertical="center" shrinkToFit="1"/>
    </xf>
    <xf numFmtId="0" fontId="21" fillId="0" borderId="21" xfId="0" applyNumberFormat="1" applyFont="1" applyFill="1" applyBorder="1" applyAlignment="1">
      <alignment horizontal="center" vertical="center" shrinkToFit="1"/>
    </xf>
    <xf numFmtId="0" fontId="23" fillId="14" borderId="11" xfId="0" applyNumberFormat="1" applyFont="1" applyFill="1" applyBorder="1" applyAlignment="1">
      <alignment horizontal="center" vertical="center" shrinkToFit="1"/>
    </xf>
    <xf numFmtId="0" fontId="23" fillId="14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23" fillId="14" borderId="11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/>
    </xf>
    <xf numFmtId="0" fontId="23" fillId="14" borderId="17" xfId="0" applyNumberFormat="1" applyFont="1" applyFill="1" applyBorder="1" applyAlignment="1">
      <alignment horizontal="center" vertical="center" shrinkToFit="1"/>
    </xf>
    <xf numFmtId="0" fontId="23" fillId="14" borderId="41" xfId="0" applyNumberFormat="1" applyFont="1" applyFill="1" applyBorder="1" applyAlignment="1">
      <alignment horizontal="center" vertical="center" shrinkToFit="1"/>
    </xf>
    <xf numFmtId="0" fontId="23" fillId="14" borderId="21" xfId="0" applyNumberFormat="1" applyFont="1" applyFill="1" applyBorder="1" applyAlignment="1">
      <alignment horizontal="center" vertical="center" shrinkToFit="1"/>
    </xf>
    <xf numFmtId="0" fontId="32" fillId="14" borderId="11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horizontal="left" vertical="center" shrinkToFit="1"/>
    </xf>
    <xf numFmtId="0" fontId="23" fillId="14" borderId="42" xfId="0" applyNumberFormat="1" applyFont="1" applyFill="1" applyBorder="1" applyAlignment="1">
      <alignment horizontal="center" vertical="center" wrapText="1"/>
    </xf>
    <xf numFmtId="0" fontId="23" fillId="14" borderId="43" xfId="0" applyNumberFormat="1" applyFont="1" applyFill="1" applyBorder="1" applyAlignment="1">
      <alignment horizontal="center" vertical="center" wrapText="1"/>
    </xf>
    <xf numFmtId="0" fontId="23" fillId="14" borderId="44" xfId="0" applyNumberFormat="1" applyFont="1" applyFill="1" applyBorder="1" applyAlignment="1">
      <alignment horizontal="center" vertical="center" wrapText="1"/>
    </xf>
    <xf numFmtId="0" fontId="23" fillId="14" borderId="45" xfId="0" applyNumberFormat="1" applyFont="1" applyFill="1" applyBorder="1" applyAlignment="1">
      <alignment horizontal="center" vertical="center" wrapText="1"/>
    </xf>
    <xf numFmtId="0" fontId="23" fillId="14" borderId="46" xfId="0" applyNumberFormat="1" applyFont="1" applyFill="1" applyBorder="1" applyAlignment="1">
      <alignment horizontal="center" vertical="center" wrapText="1"/>
    </xf>
    <xf numFmtId="0" fontId="23" fillId="14" borderId="4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0" fontId="21" fillId="0" borderId="48" xfId="0" applyNumberFormat="1" applyFont="1" applyFill="1" applyBorder="1" applyAlignment="1">
      <alignment horizontal="center" vertical="center" shrinkToFit="1"/>
    </xf>
    <xf numFmtId="0" fontId="21" fillId="0" borderId="40" xfId="0" applyNumberFormat="1" applyFont="1" applyFill="1" applyBorder="1" applyAlignment="1">
      <alignment horizontal="center" vertical="center" shrinkToFit="1"/>
    </xf>
    <xf numFmtId="0" fontId="23" fillId="14" borderId="49" xfId="0" applyNumberFormat="1" applyFont="1" applyFill="1" applyBorder="1" applyAlignment="1">
      <alignment horizontal="center" vertical="center" wrapText="1"/>
    </xf>
    <xf numFmtId="0" fontId="23" fillId="14" borderId="50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14" borderId="43" xfId="0" applyNumberFormat="1" applyFont="1" applyFill="1" applyBorder="1" applyAlignment="1">
      <alignment horizontal="center" vertical="center"/>
    </xf>
    <xf numFmtId="0" fontId="23" fillId="14" borderId="44" xfId="0" applyNumberFormat="1" applyFont="1" applyFill="1" applyBorder="1" applyAlignment="1">
      <alignment horizontal="center" vertical="center"/>
    </xf>
    <xf numFmtId="0" fontId="23" fillId="14" borderId="45" xfId="0" applyNumberFormat="1" applyFont="1" applyFill="1" applyBorder="1" applyAlignment="1">
      <alignment horizontal="center" vertical="center"/>
    </xf>
    <xf numFmtId="0" fontId="23" fillId="14" borderId="46" xfId="0" applyNumberFormat="1" applyFont="1" applyFill="1" applyBorder="1" applyAlignment="1">
      <alignment horizontal="center" vertical="center"/>
    </xf>
    <xf numFmtId="0" fontId="23" fillId="14" borderId="47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shrinkToFit="1"/>
    </xf>
    <xf numFmtId="0" fontId="32" fillId="0" borderId="11" xfId="0" applyNumberFormat="1" applyFont="1" applyBorder="1" applyAlignment="1">
      <alignment vertical="center" shrinkToFi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right" vertical="center"/>
    </xf>
    <xf numFmtId="0" fontId="19" fillId="0" borderId="0" xfId="0" applyNumberFormat="1" applyFont="1" applyBorder="1" applyAlignment="1">
      <alignment horizontal="left" vertical="center"/>
    </xf>
    <xf numFmtId="0" fontId="23" fillId="14" borderId="51" xfId="0" applyNumberFormat="1" applyFont="1" applyFill="1" applyBorder="1" applyAlignment="1">
      <alignment horizontal="center" vertical="center" wrapText="1"/>
    </xf>
    <xf numFmtId="0" fontId="23" fillId="14" borderId="52" xfId="0" applyNumberFormat="1" applyFont="1" applyFill="1" applyBorder="1" applyAlignment="1">
      <alignment horizontal="center" vertical="center" wrapText="1"/>
    </xf>
    <xf numFmtId="0" fontId="23" fillId="14" borderId="53" xfId="0" applyNumberFormat="1" applyFont="1" applyFill="1" applyBorder="1" applyAlignment="1">
      <alignment horizontal="center" vertical="center" wrapText="1"/>
    </xf>
    <xf numFmtId="0" fontId="23" fillId="14" borderId="54" xfId="0" applyNumberFormat="1" applyFont="1" applyFill="1" applyBorder="1" applyAlignment="1">
      <alignment horizontal="center" vertical="center" wrapText="1"/>
    </xf>
    <xf numFmtId="0" fontId="23" fillId="14" borderId="55" xfId="0" applyNumberFormat="1" applyFont="1" applyFill="1" applyBorder="1" applyAlignment="1">
      <alignment horizontal="center" vertical="center" wrapText="1"/>
    </xf>
    <xf numFmtId="0" fontId="23" fillId="14" borderId="56" xfId="0" applyNumberFormat="1" applyFont="1" applyFill="1" applyBorder="1" applyAlignment="1">
      <alignment horizontal="center" vertical="center" wrapText="1"/>
    </xf>
    <xf numFmtId="0" fontId="23" fillId="14" borderId="57" xfId="0" applyNumberFormat="1" applyFont="1" applyFill="1" applyBorder="1" applyAlignment="1">
      <alignment horizontal="center" vertical="center" wrapText="1"/>
    </xf>
    <xf numFmtId="0" fontId="23" fillId="14" borderId="58" xfId="0" applyNumberFormat="1" applyFont="1" applyFill="1" applyBorder="1" applyAlignment="1">
      <alignment horizontal="center" vertical="center" wrapText="1"/>
    </xf>
    <xf numFmtId="41" fontId="21" fillId="0" borderId="11" xfId="48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23" fillId="14" borderId="59" xfId="0" applyNumberFormat="1" applyFont="1" applyFill="1" applyBorder="1" applyAlignment="1" applyProtection="1">
      <alignment horizontal="center" vertical="center" wrapText="1"/>
      <protection/>
    </xf>
    <xf numFmtId="0" fontId="23" fillId="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vertical="center"/>
      <protection/>
    </xf>
    <xf numFmtId="0" fontId="23" fillId="0" borderId="61" xfId="0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NumberFormat="1" applyFont="1" applyFill="1" applyBorder="1" applyAlignment="1" applyProtection="1">
      <alignment horizontal="center" vertical="center" wrapText="1"/>
      <protection/>
    </xf>
    <xf numFmtId="0" fontId="23" fillId="0" borderId="64" xfId="0" applyNumberFormat="1" applyFont="1" applyFill="1" applyBorder="1" applyAlignment="1" applyProtection="1">
      <alignment horizontal="center" vertical="center" wrapText="1"/>
      <protection/>
    </xf>
    <xf numFmtId="0" fontId="34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3" borderId="15" xfId="0" applyNumberFormat="1" applyFont="1" applyFill="1" applyBorder="1" applyAlignment="1">
      <alignment horizontal="center" vertical="center" wrapText="1"/>
    </xf>
    <xf numFmtId="0" fontId="29" fillId="3" borderId="10" xfId="0" applyNumberFormat="1" applyFont="1" applyFill="1" applyBorder="1" applyAlignment="1">
      <alignment horizontal="center" vertical="center" wrapText="1"/>
    </xf>
    <xf numFmtId="0" fontId="21" fillId="0" borderId="65" xfId="0" applyNumberFormat="1" applyFont="1" applyFill="1" applyBorder="1" applyAlignment="1" applyProtection="1">
      <alignment horizontal="left" vertical="center" wrapText="1"/>
      <protection/>
    </xf>
    <xf numFmtId="0" fontId="21" fillId="0" borderId="66" xfId="0" applyNumberFormat="1" applyFont="1" applyFill="1" applyBorder="1" applyAlignment="1" applyProtection="1">
      <alignment horizontal="left" vertical="center" wrapText="1"/>
      <protection/>
    </xf>
    <xf numFmtId="0" fontId="21" fillId="0" borderId="31" xfId="0" applyNumberFormat="1" applyFont="1" applyFill="1" applyBorder="1" applyAlignment="1" applyProtection="1">
      <alignment horizontal="left" vertical="center" wrapText="1"/>
      <protection/>
    </xf>
    <xf numFmtId="0" fontId="21" fillId="0" borderId="65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37" xfId="0" applyNumberFormat="1" applyFont="1" applyFill="1" applyBorder="1" applyAlignment="1" applyProtection="1">
      <alignment horizontal="left" vertical="center" wrapText="1"/>
      <protection/>
    </xf>
    <xf numFmtId="0" fontId="21" fillId="0" borderId="24" xfId="0" applyNumberFormat="1" applyFont="1" applyFill="1" applyBorder="1" applyAlignment="1" applyProtection="1">
      <alignment horizontal="left" vertical="center" wrapText="1"/>
      <protection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49" fontId="21" fillId="0" borderId="65" xfId="0" applyNumberFormat="1" applyFont="1" applyFill="1" applyBorder="1" applyAlignment="1" applyProtection="1">
      <alignment horizontal="left" vertical="center" wrapText="1"/>
      <protection/>
    </xf>
    <xf numFmtId="0" fontId="29" fillId="3" borderId="6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28" xfId="0" applyNumberFormat="1" applyFont="1" applyFill="1" applyBorder="1" applyAlignment="1" applyProtection="1">
      <alignment horizontal="left" vertical="center" wrapText="1"/>
      <protection/>
    </xf>
    <xf numFmtId="0" fontId="21" fillId="0" borderId="68" xfId="0" applyNumberFormat="1" applyFont="1" applyFill="1" applyBorder="1" applyAlignment="1" applyProtection="1">
      <alignment horizontal="left" vertical="center" wrapText="1"/>
      <protection/>
    </xf>
    <xf numFmtId="0" fontId="23" fillId="4" borderId="28" xfId="0" applyNumberFormat="1" applyFont="1" applyFill="1" applyBorder="1" applyAlignment="1" applyProtection="1">
      <alignment horizontal="center" vertical="center" wrapText="1"/>
      <protection/>
    </xf>
    <xf numFmtId="0" fontId="23" fillId="4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67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top" wrapText="1"/>
      <protection/>
    </xf>
    <xf numFmtId="0" fontId="21" fillId="0" borderId="30" xfId="0" applyNumberFormat="1" applyFont="1" applyFill="1" applyBorder="1" applyAlignment="1">
      <alignment horizontal="center" vertical="center"/>
    </xf>
    <xf numFmtId="0" fontId="21" fillId="0" borderId="69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3" fillId="0" borderId="7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8" xfId="61"/>
    <cellStyle name="표준 41" xfId="62"/>
  </cellStyles>
  <dxfs count="16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  <dxf>
      <fill>
        <patternFill>
          <bgColor rgb="FFCCFFCC"/>
        </patternFill>
      </fill>
    </dxf>
    <dxf>
      <fill>
        <patternFill>
          <bgColor rgb="FFEBF1DE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1"/>
  <sheetViews>
    <sheetView showGridLines="0" tabSelected="1" defaultGridColor="0" view="pageBreakPreview" zoomScaleSheetLayoutView="100" colorId="22" workbookViewId="0" topLeftCell="A13">
      <selection activeCell="U28" sqref="U28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52" max="256" width="8.88671875" style="1" customWidth="1"/>
  </cols>
  <sheetData>
    <row r="1" ht="6" customHeight="1"/>
    <row r="2" spans="1:24" ht="41.25" customHeight="1">
      <c r="A2" s="156" t="s">
        <v>151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ht="16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ht="23.25" customHeight="1">
      <c r="A4" s="158" t="s">
        <v>330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1:51" s="20" customFormat="1" ht="21" customHeight="1">
      <c r="A5" s="171" t="s">
        <v>264</v>
      </c>
      <c r="B5" s="171"/>
      <c r="C5" s="133" t="s">
        <v>280</v>
      </c>
      <c r="D5" s="134"/>
      <c r="E5" s="133" t="s">
        <v>13</v>
      </c>
      <c r="F5" s="134"/>
      <c r="G5" s="133" t="s">
        <v>277</v>
      </c>
      <c r="H5" s="134"/>
      <c r="I5" s="133" t="s">
        <v>279</v>
      </c>
      <c r="J5" s="134"/>
      <c r="K5" s="133" t="s">
        <v>326</v>
      </c>
      <c r="L5" s="134"/>
      <c r="M5" s="133" t="s">
        <v>244</v>
      </c>
      <c r="N5" s="148"/>
      <c r="O5" s="164" t="s">
        <v>46</v>
      </c>
      <c r="P5" s="165"/>
      <c r="Q5" s="165"/>
      <c r="R5" s="165"/>
      <c r="S5" s="165"/>
      <c r="T5" s="165"/>
      <c r="U5" s="165"/>
      <c r="V5" s="165"/>
      <c r="W5" s="165"/>
      <c r="X5" s="16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20" customFormat="1" ht="21" customHeight="1">
      <c r="A6" s="171"/>
      <c r="B6" s="171"/>
      <c r="C6" s="135"/>
      <c r="D6" s="136"/>
      <c r="E6" s="135"/>
      <c r="F6" s="136"/>
      <c r="G6" s="135"/>
      <c r="H6" s="136"/>
      <c r="I6" s="135"/>
      <c r="J6" s="136"/>
      <c r="K6" s="135"/>
      <c r="L6" s="136"/>
      <c r="M6" s="149"/>
      <c r="N6" s="150"/>
      <c r="O6" s="143" t="s">
        <v>41</v>
      </c>
      <c r="P6" s="144"/>
      <c r="Q6" s="143" t="s">
        <v>25</v>
      </c>
      <c r="R6" s="144"/>
      <c r="S6" s="161" t="s">
        <v>267</v>
      </c>
      <c r="T6" s="162"/>
      <c r="U6" s="163"/>
      <c r="V6" s="143" t="s">
        <v>294</v>
      </c>
      <c r="W6" s="144"/>
      <c r="X6" s="159" t="s">
        <v>53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0" customFormat="1" ht="21" customHeight="1">
      <c r="A7" s="171"/>
      <c r="B7" s="171"/>
      <c r="C7" s="137"/>
      <c r="D7" s="138"/>
      <c r="E7" s="137"/>
      <c r="F7" s="138"/>
      <c r="G7" s="137"/>
      <c r="H7" s="138"/>
      <c r="I7" s="137"/>
      <c r="J7" s="138"/>
      <c r="K7" s="137"/>
      <c r="L7" s="138"/>
      <c r="M7" s="151"/>
      <c r="N7" s="152"/>
      <c r="O7" s="137"/>
      <c r="P7" s="138"/>
      <c r="Q7" s="137"/>
      <c r="R7" s="138"/>
      <c r="S7" s="161" t="s">
        <v>286</v>
      </c>
      <c r="T7" s="163"/>
      <c r="U7" s="17" t="s">
        <v>273</v>
      </c>
      <c r="V7" s="137"/>
      <c r="W7" s="138"/>
      <c r="X7" s="16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1" customFormat="1" ht="27" customHeight="1">
      <c r="A8" s="141" t="s">
        <v>55</v>
      </c>
      <c r="B8" s="142"/>
      <c r="C8" s="107" t="s">
        <v>259</v>
      </c>
      <c r="D8" s="108"/>
      <c r="E8" s="107" t="s">
        <v>271</v>
      </c>
      <c r="F8" s="108"/>
      <c r="G8" s="107">
        <v>19</v>
      </c>
      <c r="H8" s="108"/>
      <c r="I8" s="107">
        <v>460</v>
      </c>
      <c r="J8" s="108"/>
      <c r="K8" s="107">
        <v>41</v>
      </c>
      <c r="L8" s="108"/>
      <c r="M8" s="107">
        <v>116</v>
      </c>
      <c r="N8" s="108"/>
      <c r="O8" s="107" t="s">
        <v>263</v>
      </c>
      <c r="P8" s="108"/>
      <c r="Q8" s="107" t="s">
        <v>285</v>
      </c>
      <c r="R8" s="108"/>
      <c r="S8" s="107">
        <v>1</v>
      </c>
      <c r="T8" s="108"/>
      <c r="U8" s="32">
        <v>2</v>
      </c>
      <c r="V8" s="107"/>
      <c r="W8" s="108"/>
      <c r="X8" s="33">
        <v>5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2" customFormat="1" ht="23.25" customHeight="1">
      <c r="A9" s="170" t="s">
        <v>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2" customFormat="1" ht="21" customHeight="1">
      <c r="A10" s="123" t="s">
        <v>337</v>
      </c>
      <c r="B10" s="123"/>
      <c r="C10" s="123"/>
      <c r="D10" s="123"/>
      <c r="E10" s="123"/>
      <c r="F10" s="123"/>
      <c r="G10" s="123"/>
      <c r="H10" s="123"/>
      <c r="I10" s="123" t="s">
        <v>21</v>
      </c>
      <c r="J10" s="123"/>
      <c r="K10" s="145" t="s">
        <v>319</v>
      </c>
      <c r="L10" s="146"/>
      <c r="M10" s="146"/>
      <c r="N10" s="146"/>
      <c r="O10" s="146"/>
      <c r="P10" s="147"/>
      <c r="Q10" s="123" t="s">
        <v>328</v>
      </c>
      <c r="R10" s="123"/>
      <c r="S10" s="123"/>
      <c r="T10" s="123"/>
      <c r="U10" s="123"/>
      <c r="V10" s="123" t="s">
        <v>54</v>
      </c>
      <c r="W10" s="123"/>
      <c r="X10" s="123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2" customFormat="1" ht="34.5" customHeight="1">
      <c r="A11" s="16" t="s">
        <v>269</v>
      </c>
      <c r="B11" s="123" t="s">
        <v>275</v>
      </c>
      <c r="C11" s="123"/>
      <c r="D11" s="123" t="s">
        <v>261</v>
      </c>
      <c r="E11" s="123"/>
      <c r="F11" s="123" t="s">
        <v>53</v>
      </c>
      <c r="G11" s="123"/>
      <c r="H11" s="123"/>
      <c r="I11" s="123"/>
      <c r="J11" s="123"/>
      <c r="K11" s="145" t="s">
        <v>320</v>
      </c>
      <c r="L11" s="147"/>
      <c r="M11" s="145" t="s">
        <v>238</v>
      </c>
      <c r="N11" s="146"/>
      <c r="O11" s="146"/>
      <c r="P11" s="147"/>
      <c r="Q11" s="16" t="s">
        <v>268</v>
      </c>
      <c r="R11" s="123" t="s">
        <v>274</v>
      </c>
      <c r="S11" s="123"/>
      <c r="T11" s="123" t="s">
        <v>48</v>
      </c>
      <c r="U11" s="123"/>
      <c r="V11" s="123"/>
      <c r="W11" s="123"/>
      <c r="X11" s="12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36" customFormat="1" ht="27.75" customHeight="1">
      <c r="A12" s="64"/>
      <c r="B12" s="167">
        <v>505</v>
      </c>
      <c r="C12" s="167"/>
      <c r="D12" s="167"/>
      <c r="E12" s="167"/>
      <c r="F12" s="167">
        <f>SUM(A12:E12)</f>
        <v>505</v>
      </c>
      <c r="G12" s="167"/>
      <c r="H12" s="167"/>
      <c r="I12" s="111">
        <v>5</v>
      </c>
      <c r="J12" s="111"/>
      <c r="K12" s="168" t="s">
        <v>283</v>
      </c>
      <c r="L12" s="126"/>
      <c r="M12" s="61"/>
      <c r="N12" s="125" t="s">
        <v>4</v>
      </c>
      <c r="O12" s="125"/>
      <c r="P12" s="126"/>
      <c r="Q12" s="46"/>
      <c r="R12" s="111" t="s">
        <v>283</v>
      </c>
      <c r="S12" s="111"/>
      <c r="T12" s="111"/>
      <c r="U12" s="111"/>
      <c r="V12" s="155" t="s">
        <v>331</v>
      </c>
      <c r="W12" s="155"/>
      <c r="X12" s="155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4" ht="23.25" customHeight="1">
      <c r="A13" s="19" t="s">
        <v>28</v>
      </c>
      <c r="B13" s="19"/>
      <c r="C13" s="19"/>
      <c r="D13" s="169" t="str">
        <f>IF(SUM('위생(1)'!G2+'위생(2)'!H2+'위생(3)'!E2)&gt;=90,"A",IF(SUM('위생(1)'!G2+'위생(2)'!H2+'위생(3)'!E2)&gt;=80,"B",IF(SUM('위생(1)'!G2+'위생(2)'!H2+'위생(3)'!E2)&gt;=70,"C",IF(SUM('위생(1)'!G2+'위생(2)'!H2+'위생(3)'!E2)&gt;=60,"D","E"))))</f>
        <v>A</v>
      </c>
      <c r="E13" s="169"/>
      <c r="F13" s="31" t="s">
        <v>281</v>
      </c>
      <c r="G13"/>
      <c r="H13"/>
      <c r="I13" s="31"/>
      <c r="J13" s="19"/>
      <c r="K13" s="127" t="e">
        <f>#REF!+'위생(2)'!#REF!+'위생(3)'!#REF!</f>
        <v>#REF!</v>
      </c>
      <c r="L13" s="127"/>
      <c r="M13" s="19"/>
      <c r="N13" s="19"/>
      <c r="O13"/>
      <c r="P13"/>
      <c r="Q13"/>
      <c r="R13"/>
      <c r="S13"/>
      <c r="T13"/>
      <c r="U13"/>
      <c r="V13"/>
      <c r="W13" s="19"/>
      <c r="X13" s="19"/>
    </row>
    <row r="14" spans="1:51" s="8" customFormat="1" ht="25.5" customHeight="1">
      <c r="A14" s="120" t="s">
        <v>321</v>
      </c>
      <c r="B14" s="120"/>
      <c r="C14" s="120"/>
      <c r="D14" s="120"/>
      <c r="E14" s="120"/>
      <c r="F14" s="120"/>
      <c r="G14" s="120"/>
      <c r="H14" s="120"/>
      <c r="I14" s="128" t="s">
        <v>32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3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8" customFormat="1" ht="45.75" customHeight="1">
      <c r="A15" s="122" t="s">
        <v>243</v>
      </c>
      <c r="B15" s="122"/>
      <c r="C15" s="122"/>
      <c r="D15" s="122"/>
      <c r="E15" s="122"/>
      <c r="F15" s="122"/>
      <c r="G15" s="122"/>
      <c r="H15" s="122"/>
      <c r="I15" s="116" t="s">
        <v>34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8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8" customFormat="1" ht="54" customHeight="1">
      <c r="A16" s="115" t="s">
        <v>38</v>
      </c>
      <c r="B16" s="115"/>
      <c r="C16" s="115"/>
      <c r="D16" s="115"/>
      <c r="E16" s="115"/>
      <c r="F16" s="115"/>
      <c r="G16" s="115"/>
      <c r="H16" s="115"/>
      <c r="I16" s="121" t="s">
        <v>180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8" customFormat="1" ht="45.75" customHeight="1">
      <c r="A17" s="115" t="s">
        <v>194</v>
      </c>
      <c r="B17" s="115"/>
      <c r="C17" s="115"/>
      <c r="D17" s="115"/>
      <c r="E17" s="115"/>
      <c r="F17" s="115"/>
      <c r="G17" s="115"/>
      <c r="H17" s="115"/>
      <c r="I17" s="112" t="str">
        <f>IF('위생(3)'!E2=0,"해당 사항 없음","")</f>
        <v>해당 사항 없음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24" ht="23.25" customHeight="1">
      <c r="A18" s="57" t="s">
        <v>199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9"/>
      <c r="P18" s="59"/>
      <c r="Q18" s="59"/>
      <c r="R18" s="59"/>
      <c r="S18" s="59"/>
      <c r="T18" s="59"/>
      <c r="U18" s="59"/>
      <c r="V18" s="59"/>
      <c r="W18" s="57"/>
      <c r="X18" s="57"/>
    </row>
    <row r="19" spans="1:24" ht="23.25" customHeight="1">
      <c r="A19" s="60" t="s">
        <v>80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51" s="8" customFormat="1" ht="25.5" customHeight="1">
      <c r="A20" s="119" t="s">
        <v>292</v>
      </c>
      <c r="B20" s="119"/>
      <c r="C20" s="119"/>
      <c r="D20" s="119"/>
      <c r="E20" s="119"/>
      <c r="F20" s="119"/>
      <c r="G20" s="119"/>
      <c r="H20" s="119"/>
      <c r="I20" s="120" t="s">
        <v>323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8" customFormat="1" ht="45.75" customHeight="1">
      <c r="A21" s="131" t="s">
        <v>50</v>
      </c>
      <c r="B21" s="131"/>
      <c r="C21" s="131"/>
      <c r="D21" s="131"/>
      <c r="E21" s="131"/>
      <c r="F21" s="131"/>
      <c r="G21" s="131"/>
      <c r="H21" s="13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8" customFormat="1" ht="45.75" customHeight="1">
      <c r="A22" s="154" t="s">
        <v>49</v>
      </c>
      <c r="B22" s="154"/>
      <c r="C22" s="154"/>
      <c r="D22" s="154"/>
      <c r="E22" s="154"/>
      <c r="F22" s="154"/>
      <c r="G22" s="154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ht="10.5" customHeight="1"/>
    <row r="24" spans="1:51" s="13" customFormat="1" ht="27" customHeight="1">
      <c r="A24" s="18"/>
      <c r="B24" s="18"/>
      <c r="C24" s="18"/>
      <c r="D24" s="18"/>
      <c r="E24" s="18"/>
      <c r="F24" s="18"/>
      <c r="G24" s="18"/>
      <c r="H24" s="18"/>
      <c r="J24" s="18"/>
      <c r="K24" s="15" t="s">
        <v>322</v>
      </c>
      <c r="L24" s="124">
        <v>44747</v>
      </c>
      <c r="M24" s="124"/>
      <c r="N24" s="124"/>
      <c r="O24" s="124"/>
      <c r="P24" s="124"/>
      <c r="Q24" s="23"/>
      <c r="R24" s="23"/>
      <c r="S24" s="23"/>
      <c r="T24" s="23"/>
      <c r="U24" s="23"/>
      <c r="V24" s="23"/>
      <c r="W24" s="23"/>
      <c r="X24" s="24"/>
      <c r="Y24" s="18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24" ht="22.5" customHeight="1">
      <c r="A25" s="19"/>
      <c r="B25" s="19"/>
      <c r="C25" s="19"/>
      <c r="D25" s="19"/>
      <c r="E25" s="109" t="s">
        <v>7</v>
      </c>
      <c r="F25" s="109"/>
      <c r="G25" s="109"/>
      <c r="H25" s="109" t="s">
        <v>290</v>
      </c>
      <c r="I25" s="109"/>
      <c r="J25" s="110" t="s">
        <v>55</v>
      </c>
      <c r="K25" s="110"/>
      <c r="L25" s="110"/>
      <c r="M25" s="110"/>
      <c r="N25" s="109" t="s">
        <v>293</v>
      </c>
      <c r="O25" s="109"/>
      <c r="P25" s="153" t="s">
        <v>314</v>
      </c>
      <c r="Q25" s="153"/>
      <c r="R25" s="19"/>
      <c r="S25" s="109" t="s">
        <v>262</v>
      </c>
      <c r="T25" s="109"/>
      <c r="U25" s="110" t="s">
        <v>263</v>
      </c>
      <c r="V25" s="110"/>
      <c r="W25" s="109" t="s">
        <v>312</v>
      </c>
      <c r="X25" s="109"/>
    </row>
    <row r="26" spans="1:24" ht="22.5" customHeight="1">
      <c r="A26" s="19"/>
      <c r="B26" s="19"/>
      <c r="C26" s="19"/>
      <c r="D26" s="19"/>
      <c r="E26" s="109" t="s">
        <v>7</v>
      </c>
      <c r="F26" s="109"/>
      <c r="G26" s="109"/>
      <c r="H26" s="109" t="s">
        <v>290</v>
      </c>
      <c r="I26" s="109"/>
      <c r="J26" s="132" t="s">
        <v>55</v>
      </c>
      <c r="K26" s="132"/>
      <c r="L26" s="132"/>
      <c r="M26" s="132"/>
      <c r="N26" s="109" t="s">
        <v>293</v>
      </c>
      <c r="O26" s="109"/>
      <c r="P26" s="153" t="s">
        <v>315</v>
      </c>
      <c r="Q26" s="153"/>
      <c r="R26" s="19"/>
      <c r="S26" s="109" t="s">
        <v>262</v>
      </c>
      <c r="T26" s="109"/>
      <c r="U26" s="110" t="s">
        <v>285</v>
      </c>
      <c r="V26" s="110"/>
      <c r="W26" s="109" t="s">
        <v>312</v>
      </c>
      <c r="X26" s="109"/>
    </row>
    <row r="27" spans="1:24" ht="22.5" customHeight="1">
      <c r="A27" s="19"/>
      <c r="B27" s="19"/>
      <c r="C27" s="19"/>
      <c r="D27" s="19"/>
      <c r="E27" s="109" t="s">
        <v>9</v>
      </c>
      <c r="F27" s="109"/>
      <c r="G27" s="109"/>
      <c r="H27" s="109" t="s">
        <v>290</v>
      </c>
      <c r="I27" s="109"/>
      <c r="J27" s="132" t="s">
        <v>55</v>
      </c>
      <c r="K27" s="132"/>
      <c r="L27" s="132"/>
      <c r="M27" s="132"/>
      <c r="N27" s="109" t="s">
        <v>293</v>
      </c>
      <c r="O27" s="109"/>
      <c r="P27" s="139" t="s">
        <v>287</v>
      </c>
      <c r="Q27" s="140"/>
      <c r="R27" s="19"/>
      <c r="S27" s="109" t="s">
        <v>262</v>
      </c>
      <c r="T27" s="109"/>
      <c r="U27" s="132" t="s">
        <v>271</v>
      </c>
      <c r="V27" s="132"/>
      <c r="W27" s="109" t="s">
        <v>312</v>
      </c>
      <c r="X27" s="109"/>
    </row>
    <row r="28" spans="21:22" ht="13.5">
      <c r="U28" s="44"/>
      <c r="V28" s="44"/>
    </row>
    <row r="29" spans="16:17" ht="13.5" hidden="1">
      <c r="P29" s="34" t="s">
        <v>283</v>
      </c>
      <c r="Q29" s="35"/>
    </row>
    <row r="30" spans="16:19" ht="13.5" hidden="1">
      <c r="P30" s="41" t="s">
        <v>314</v>
      </c>
      <c r="Q30" s="41" t="s">
        <v>260</v>
      </c>
      <c r="R30" s="41"/>
      <c r="S30" s="41"/>
    </row>
    <row r="31" spans="16:19" ht="13.5" hidden="1">
      <c r="P31" s="41" t="s">
        <v>287</v>
      </c>
      <c r="Q31" s="41" t="s">
        <v>266</v>
      </c>
      <c r="R31" s="41" t="s">
        <v>334</v>
      </c>
      <c r="S31" s="41"/>
    </row>
    <row r="32" ht="13.5" hidden="1"/>
  </sheetData>
  <mergeCells count="91">
    <mergeCell ref="M8:N8"/>
    <mergeCell ref="S27:T27"/>
    <mergeCell ref="W27:X27"/>
    <mergeCell ref="W26:X26"/>
    <mergeCell ref="U26:V26"/>
    <mergeCell ref="S26:T26"/>
    <mergeCell ref="R12:S12"/>
    <mergeCell ref="I17:X17"/>
    <mergeCell ref="I21:X21"/>
    <mergeCell ref="A17:H17"/>
    <mergeCell ref="I15:X15"/>
    <mergeCell ref="A20:H20"/>
    <mergeCell ref="A14:H14"/>
    <mergeCell ref="I20:X20"/>
    <mergeCell ref="I16:X16"/>
    <mergeCell ref="A15:H15"/>
    <mergeCell ref="T12:U12"/>
    <mergeCell ref="V10:X11"/>
    <mergeCell ref="L24:P24"/>
    <mergeCell ref="N12:P12"/>
    <mergeCell ref="K13:L13"/>
    <mergeCell ref="I14:X14"/>
    <mergeCell ref="T11:U11"/>
    <mergeCell ref="A21:H21"/>
    <mergeCell ref="E27:G27"/>
    <mergeCell ref="U27:V27"/>
    <mergeCell ref="I5:J7"/>
    <mergeCell ref="I8:J8"/>
    <mergeCell ref="I10:J11"/>
    <mergeCell ref="J26:M26"/>
    <mergeCell ref="J27:M27"/>
    <mergeCell ref="N27:O27"/>
    <mergeCell ref="H27:I27"/>
    <mergeCell ref="R11:S11"/>
    <mergeCell ref="P27:Q27"/>
    <mergeCell ref="A8:B8"/>
    <mergeCell ref="V6:W7"/>
    <mergeCell ref="O8:P8"/>
    <mergeCell ref="K10:P10"/>
    <mergeCell ref="M5:N7"/>
    <mergeCell ref="O6:P7"/>
    <mergeCell ref="E26:G26"/>
    <mergeCell ref="P26:Q26"/>
    <mergeCell ref="H26:I26"/>
    <mergeCell ref="A22:H22"/>
    <mergeCell ref="I22:X22"/>
    <mergeCell ref="N26:O26"/>
    <mergeCell ref="C8:D8"/>
    <mergeCell ref="Q8:R8"/>
    <mergeCell ref="G8:H8"/>
    <mergeCell ref="E8:F8"/>
    <mergeCell ref="M11:P11"/>
    <mergeCell ref="A2:X2"/>
    <mergeCell ref="A3:X3"/>
    <mergeCell ref="A4:X4"/>
    <mergeCell ref="C5:D7"/>
    <mergeCell ref="Q6:R7"/>
    <mergeCell ref="X6:X7"/>
    <mergeCell ref="E5:F7"/>
    <mergeCell ref="S6:U6"/>
    <mergeCell ref="Q10:U10"/>
    <mergeCell ref="A10:H10"/>
    <mergeCell ref="K11:L11"/>
    <mergeCell ref="B11:C11"/>
    <mergeCell ref="K5:L7"/>
    <mergeCell ref="G5:H7"/>
    <mergeCell ref="S8:T8"/>
    <mergeCell ref="S7:T7"/>
    <mergeCell ref="O5:X5"/>
    <mergeCell ref="V8:W8"/>
    <mergeCell ref="V12:X12"/>
    <mergeCell ref="K8:L8"/>
    <mergeCell ref="F12:H12"/>
    <mergeCell ref="I12:J12"/>
    <mergeCell ref="K12:L12"/>
    <mergeCell ref="D13:E13"/>
    <mergeCell ref="D12:E12"/>
    <mergeCell ref="D11:E11"/>
    <mergeCell ref="F11:H11"/>
    <mergeCell ref="A9:X9"/>
    <mergeCell ref="P25:Q25"/>
    <mergeCell ref="S25:T25"/>
    <mergeCell ref="U25:V25"/>
    <mergeCell ref="W25:X25"/>
    <mergeCell ref="A16:H16"/>
    <mergeCell ref="B12:C12"/>
    <mergeCell ref="E25:G25"/>
    <mergeCell ref="H25:I25"/>
    <mergeCell ref="N25:O25"/>
    <mergeCell ref="J25:M25"/>
    <mergeCell ref="A5:B7"/>
  </mergeCells>
  <conditionalFormatting sqref="L24:P24">
    <cfRule type="cellIs" priority="3" dxfId="12" operator="equal">
      <formula>"[Ctrl + ;] 입력"</formula>
    </cfRule>
  </conditionalFormatting>
  <conditionalFormatting sqref="A8:B8">
    <cfRule type="cellIs" priority="4" dxfId="12" operator="equal">
      <formula>""</formula>
    </cfRule>
  </conditionalFormatting>
  <conditionalFormatting sqref="I15">
    <cfRule type="expression" priority="5" dxfId="15">
      <formula>$I$15=""</formula>
    </cfRule>
  </conditionalFormatting>
  <conditionalFormatting sqref="I17:X17">
    <cfRule type="expression" priority="7" dxfId="12">
      <formula>$I$17=""</formula>
    </cfRule>
  </conditionalFormatting>
  <conditionalFormatting sqref="I16:X16">
    <cfRule type="expression" priority="1" dxfId="12">
      <formula>$I$16=""</formula>
    </cfRule>
  </conditionalFormatting>
  <dataValidations count="3">
    <dataValidation errorStyle="information" type="list" allowBlank="1" showInputMessage="1" showErrorMessage="1" errorTitle="입력오류" error="목록에서 선택해 주세요!" sqref="K12 T12 Q12:R12">
      <formula1>$P$29:$Q$29</formula1>
    </dataValidation>
    <dataValidation type="list" allowBlank="1" showInputMessage="1" sqref="M12">
      <formula1>"일부위탁, 전부위탁"</formula1>
    </dataValidation>
    <dataValidation errorStyle="information" type="list" allowBlank="1" showInputMessage="1" showErrorMessage="1" errorTitle="입력오류" error="목록에서 선택해 주세요!" sqref="P27:Q27">
      <formula1>$P$31:$S$31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defaultGridColor="0" view="pageBreakPreview" zoomScaleSheetLayoutView="100" colorId="0" workbookViewId="0" topLeftCell="A1">
      <pane ySplit="4" topLeftCell="A17" activePane="bottomLeft" state="frozen"/>
      <selection pane="bottomLeft" activeCell="E21" sqref="E21"/>
      <selection pane="topLeft" activeCell="E21" sqref="E21"/>
    </sheetView>
  </sheetViews>
  <sheetFormatPr defaultColWidth="8.88671875" defaultRowHeight="13.5"/>
  <cols>
    <col min="1" max="1" width="4.21484375" style="1" customWidth="1"/>
    <col min="2" max="2" width="31.99609375" style="1" customWidth="1"/>
    <col min="3" max="3" width="5.5546875" style="1" customWidth="1"/>
    <col min="4" max="4" width="16.99609375" style="1" customWidth="1"/>
    <col min="5" max="5" width="18.10546875" style="6" customWidth="1"/>
    <col min="6" max="6" width="4.4453125" style="6" customWidth="1"/>
    <col min="7" max="7" width="2.77734375" style="1" customWidth="1"/>
    <col min="8" max="8" width="8.77734375" style="47" customWidth="1"/>
    <col min="9" max="13" width="9.10546875" style="47" hidden="1" customWidth="1"/>
    <col min="14" max="14" width="9.10546875" style="48" hidden="1" customWidth="1"/>
    <col min="15" max="15" width="9.10546875" style="1" hidden="1" customWidth="1"/>
    <col min="16" max="256" width="8.88671875" style="1" customWidth="1"/>
  </cols>
  <sheetData>
    <row r="1" spans="1:16" s="26" customFormat="1" ht="30" customHeight="1">
      <c r="A1" s="11" t="s">
        <v>102</v>
      </c>
      <c r="B1" s="11"/>
      <c r="C1" s="11"/>
      <c r="D1" s="25"/>
      <c r="E1" s="4"/>
      <c r="F1" s="53" t="s">
        <v>249</v>
      </c>
      <c r="G1" s="1"/>
      <c r="H1" s="12"/>
      <c r="I1" s="12"/>
      <c r="J1" s="12"/>
      <c r="K1" s="12"/>
      <c r="L1" s="12"/>
      <c r="M1" s="12"/>
      <c r="N1" s="1"/>
      <c r="O1" s="1"/>
      <c r="P1" s="39"/>
    </row>
    <row r="2" spans="1:16" s="2" customFormat="1" ht="30" customHeight="1">
      <c r="A2" s="30" t="s">
        <v>149</v>
      </c>
      <c r="B2" s="30"/>
      <c r="C2" s="30"/>
      <c r="D2" s="30"/>
      <c r="E2" s="30"/>
      <c r="F2" s="2" t="s">
        <v>327</v>
      </c>
      <c r="G2" s="2">
        <f>SUM(F5:F21)</f>
        <v>51</v>
      </c>
      <c r="H2" s="2" t="s">
        <v>295</v>
      </c>
      <c r="I2"/>
      <c r="J2"/>
      <c r="K2"/>
      <c r="L2" s="27"/>
      <c r="M2" s="27"/>
      <c r="N2" s="26"/>
      <c r="O2" s="37"/>
      <c r="P2" s="39"/>
    </row>
    <row r="3" spans="6:16" ht="13.5">
      <c r="F3" s="50" t="s">
        <v>143</v>
      </c>
      <c r="P3" s="38"/>
    </row>
    <row r="4" spans="1:16" ht="40.5" customHeight="1">
      <c r="A4" s="66" t="s">
        <v>52</v>
      </c>
      <c r="B4" s="67" t="s">
        <v>317</v>
      </c>
      <c r="C4" s="172" t="s">
        <v>111</v>
      </c>
      <c r="D4" s="173"/>
      <c r="E4" s="68" t="s">
        <v>54</v>
      </c>
      <c r="F4" s="80" t="s">
        <v>265</v>
      </c>
      <c r="P4" s="38"/>
    </row>
    <row r="5" spans="1:15" ht="55.5" customHeight="1">
      <c r="A5" s="174" t="s">
        <v>325</v>
      </c>
      <c r="B5" s="81" t="s">
        <v>255</v>
      </c>
      <c r="C5" s="82" t="str">
        <f>IF(F5=0,"부적합","적합")</f>
        <v>적합</v>
      </c>
      <c r="D5" s="83" t="s">
        <v>108</v>
      </c>
      <c r="E5" s="84" t="s">
        <v>288</v>
      </c>
      <c r="F5" s="85">
        <v>3</v>
      </c>
      <c r="I5" s="40" t="s">
        <v>1</v>
      </c>
      <c r="J5" s="40" t="s">
        <v>147</v>
      </c>
      <c r="K5" s="40"/>
      <c r="L5" s="40"/>
      <c r="M5" s="40"/>
      <c r="N5" s="40"/>
      <c r="O5" s="40"/>
    </row>
    <row r="6" spans="1:15" ht="55.5" customHeight="1">
      <c r="A6" s="175"/>
      <c r="B6" s="86" t="s">
        <v>258</v>
      </c>
      <c r="C6" s="82" t="str">
        <f>IF(F6=0,"부적합","적합")</f>
        <v>적합</v>
      </c>
      <c r="D6" s="83" t="s">
        <v>127</v>
      </c>
      <c r="E6" s="87" t="str">
        <f>IF(F6=0,"지도 사항을 상세히 기재해 주세요!","")</f>
        <v/>
      </c>
      <c r="F6" s="85">
        <v>3</v>
      </c>
      <c r="I6" s="40" t="s">
        <v>227</v>
      </c>
      <c r="J6" s="40" t="s">
        <v>210</v>
      </c>
      <c r="K6" s="40" t="s">
        <v>171</v>
      </c>
      <c r="L6" s="40" t="s">
        <v>201</v>
      </c>
      <c r="M6" s="40" t="s">
        <v>22</v>
      </c>
      <c r="N6" s="40"/>
      <c r="O6" s="40"/>
    </row>
    <row r="7" spans="1:15" ht="55.5" customHeight="1">
      <c r="A7" s="175"/>
      <c r="B7" s="86" t="s">
        <v>59</v>
      </c>
      <c r="C7" s="82" t="str">
        <f>IF(F7=0,"부적합","적합")</f>
        <v>적합</v>
      </c>
      <c r="D7" s="83" t="s">
        <v>300</v>
      </c>
      <c r="E7" s="88"/>
      <c r="F7" s="85">
        <v>3</v>
      </c>
      <c r="I7" s="40"/>
      <c r="J7" s="40"/>
      <c r="K7" s="40"/>
      <c r="L7" s="40"/>
      <c r="M7" s="40"/>
      <c r="N7" s="40"/>
      <c r="O7" s="40"/>
    </row>
    <row r="8" spans="1:15" ht="68.25" customHeight="1">
      <c r="A8" s="175" t="s">
        <v>335</v>
      </c>
      <c r="B8" s="86" t="s">
        <v>51</v>
      </c>
      <c r="C8" s="82" t="str">
        <f>IF(F8=0,"부적합","적합")</f>
        <v>적합</v>
      </c>
      <c r="D8" s="83" t="s">
        <v>245</v>
      </c>
      <c r="E8" s="89" t="s">
        <v>184</v>
      </c>
      <c r="F8" s="85">
        <v>3</v>
      </c>
      <c r="I8" s="40" t="s">
        <v>92</v>
      </c>
      <c r="J8" s="40"/>
      <c r="K8" s="40"/>
      <c r="L8" s="40"/>
      <c r="M8" s="40"/>
      <c r="N8" s="40"/>
      <c r="O8" s="40"/>
    </row>
    <row r="9" spans="1:15" ht="55.5" customHeight="1">
      <c r="A9" s="175"/>
      <c r="B9" s="86" t="s">
        <v>56</v>
      </c>
      <c r="C9" s="82" t="str">
        <f>IF(F9=0,"부적합","적합")</f>
        <v>적합</v>
      </c>
      <c r="D9" s="83" t="s">
        <v>74</v>
      </c>
      <c r="E9" s="87" t="str">
        <f>IF(F9=0,"지도 사항을 상세히 기재해 주세요!","")</f>
        <v/>
      </c>
      <c r="F9" s="85">
        <v>3</v>
      </c>
      <c r="I9" s="40" t="s">
        <v>152</v>
      </c>
      <c r="J9" s="40" t="s">
        <v>188</v>
      </c>
      <c r="K9" s="40" t="s">
        <v>231</v>
      </c>
      <c r="L9" s="40" t="s">
        <v>177</v>
      </c>
      <c r="M9" s="40"/>
      <c r="N9" s="40"/>
      <c r="O9" s="40"/>
    </row>
    <row r="10" spans="1:15" ht="82.5" customHeight="1">
      <c r="A10" s="90" t="s">
        <v>17</v>
      </c>
      <c r="B10" s="86" t="s">
        <v>296</v>
      </c>
      <c r="C10" s="82" t="str">
        <f>IF(F10=0,"부적합","적합")</f>
        <v>적합</v>
      </c>
      <c r="D10" s="83" t="s">
        <v>298</v>
      </c>
      <c r="E10" s="87" t="str">
        <f>IF(F10=0,"지도 사항을 상세히 기재해 주세요!","")</f>
        <v/>
      </c>
      <c r="F10" s="85">
        <v>3</v>
      </c>
      <c r="I10" s="40" t="s">
        <v>157</v>
      </c>
      <c r="J10" s="40" t="s">
        <v>106</v>
      </c>
      <c r="K10" s="40" t="s">
        <v>44</v>
      </c>
      <c r="L10" s="40" t="s">
        <v>223</v>
      </c>
      <c r="M10" s="40" t="s">
        <v>140</v>
      </c>
      <c r="N10" s="40" t="s">
        <v>40</v>
      </c>
      <c r="O10" s="40" t="s">
        <v>16</v>
      </c>
    </row>
    <row r="11" spans="1:15" ht="66" customHeight="1">
      <c r="A11" s="175" t="s">
        <v>336</v>
      </c>
      <c r="B11" s="91" t="s">
        <v>68</v>
      </c>
      <c r="C11" s="82" t="str">
        <f>IF(F11=0,"부적합","적합")</f>
        <v>적합</v>
      </c>
      <c r="D11" s="83" t="s">
        <v>251</v>
      </c>
      <c r="E11" s="87" t="str">
        <f>IF(F11=0,"지도 사항을 상세히 기재해 주세요!","")</f>
        <v/>
      </c>
      <c r="F11" s="85">
        <v>3</v>
      </c>
      <c r="I11" s="40" t="s">
        <v>71</v>
      </c>
      <c r="J11" s="40" t="s">
        <v>79</v>
      </c>
      <c r="K11" s="40" t="s">
        <v>107</v>
      </c>
      <c r="L11" s="40" t="s">
        <v>132</v>
      </c>
      <c r="M11" s="40" t="s">
        <v>214</v>
      </c>
      <c r="N11" s="40" t="s">
        <v>87</v>
      </c>
      <c r="O11" s="40" t="s">
        <v>35</v>
      </c>
    </row>
    <row r="12" spans="1:15" ht="55.5" customHeight="1">
      <c r="A12" s="175"/>
      <c r="B12" s="86" t="s">
        <v>254</v>
      </c>
      <c r="C12" s="82" t="str">
        <f>IF(F12=0,"부적합","적합")</f>
        <v>적합</v>
      </c>
      <c r="D12" s="83" t="s">
        <v>252</v>
      </c>
      <c r="E12" s="87" t="str">
        <f>IF(F12=0,"지도 사항을 상세히 기재해 주세요!","")</f>
        <v/>
      </c>
      <c r="F12" s="85">
        <v>3</v>
      </c>
      <c r="I12" s="40" t="s">
        <v>215</v>
      </c>
      <c r="J12" s="40" t="s">
        <v>173</v>
      </c>
      <c r="K12" s="40" t="s">
        <v>153</v>
      </c>
      <c r="L12" s="40" t="s">
        <v>221</v>
      </c>
      <c r="M12" s="40"/>
      <c r="N12" s="40"/>
      <c r="O12" s="40"/>
    </row>
    <row r="13" spans="1:15" ht="66" customHeight="1">
      <c r="A13" s="175"/>
      <c r="B13" s="86" t="s">
        <v>113</v>
      </c>
      <c r="C13" s="82" t="str">
        <f>IF(F13=0,"부적합","적합")</f>
        <v>적합</v>
      </c>
      <c r="D13" s="83" t="s">
        <v>305</v>
      </c>
      <c r="E13" s="87" t="str">
        <f>IF(F13=0,"지도 사항을 상세히 기재해 주세요!","")</f>
        <v/>
      </c>
      <c r="F13" s="85">
        <v>3</v>
      </c>
      <c r="I13" s="40" t="s">
        <v>175</v>
      </c>
      <c r="J13" s="40" t="s">
        <v>88</v>
      </c>
      <c r="K13" s="40" t="s">
        <v>110</v>
      </c>
      <c r="L13" s="40" t="s">
        <v>89</v>
      </c>
      <c r="M13" s="40" t="s">
        <v>198</v>
      </c>
      <c r="N13" s="40" t="s">
        <v>219</v>
      </c>
      <c r="O13" s="40"/>
    </row>
    <row r="14" spans="1:15" ht="55.5" customHeight="1">
      <c r="A14" s="92" t="s">
        <v>336</v>
      </c>
      <c r="B14" s="93" t="s">
        <v>73</v>
      </c>
      <c r="C14" s="94" t="str">
        <f>IF(F14=0,"부적합","적합")</f>
        <v>적합</v>
      </c>
      <c r="D14" s="95" t="s">
        <v>144</v>
      </c>
      <c r="E14" s="96" t="str">
        <f>IF(F14=0,"지도 사항을 상세히 기재해 주세요!","")</f>
        <v/>
      </c>
      <c r="F14" s="85">
        <v>3</v>
      </c>
      <c r="I14" s="40" t="s">
        <v>20</v>
      </c>
      <c r="J14" s="40" t="s">
        <v>212</v>
      </c>
      <c r="K14" s="40" t="s">
        <v>216</v>
      </c>
      <c r="L14" s="40"/>
      <c r="M14" s="40"/>
      <c r="N14" s="40"/>
      <c r="O14" s="40"/>
    </row>
    <row r="15" spans="1:15" ht="39" customHeight="1">
      <c r="A15" s="177" t="s">
        <v>336</v>
      </c>
      <c r="B15" s="97" t="s">
        <v>299</v>
      </c>
      <c r="C15" s="98" t="str">
        <f>IF(F15=0,"부적합","적합")</f>
        <v>적합</v>
      </c>
      <c r="D15" s="99" t="s">
        <v>77</v>
      </c>
      <c r="E15" s="100" t="str">
        <f>IF(F15=0,"지도 사항을 상세히 기재해 주세요!","")</f>
        <v/>
      </c>
      <c r="F15" s="85">
        <v>3</v>
      </c>
      <c r="I15" s="40" t="s">
        <v>208</v>
      </c>
      <c r="J15" s="40" t="s">
        <v>103</v>
      </c>
      <c r="K15" s="40" t="s">
        <v>85</v>
      </c>
      <c r="L15" s="40" t="s">
        <v>200</v>
      </c>
      <c r="M15" s="40"/>
      <c r="N15" s="40"/>
      <c r="O15" s="40"/>
    </row>
    <row r="16" spans="1:15" ht="66" customHeight="1">
      <c r="A16" s="178" t="s">
        <v>336</v>
      </c>
      <c r="B16" s="86" t="s">
        <v>65</v>
      </c>
      <c r="C16" s="82" t="str">
        <f>IF(F16=0,"부적합","적합")</f>
        <v>적합</v>
      </c>
      <c r="D16" s="83" t="s">
        <v>189</v>
      </c>
      <c r="E16" s="87" t="str">
        <f>IF(F16=0,"지도 사항을 상세히 기재해 주세요!","")</f>
        <v/>
      </c>
      <c r="F16" s="85">
        <v>3</v>
      </c>
      <c r="I16" s="40" t="s">
        <v>90</v>
      </c>
      <c r="J16" s="40" t="s">
        <v>163</v>
      </c>
      <c r="K16" s="40" t="s">
        <v>30</v>
      </c>
      <c r="L16" s="40" t="s">
        <v>242</v>
      </c>
      <c r="M16" s="40"/>
      <c r="N16" s="40"/>
      <c r="O16" s="40"/>
    </row>
    <row r="17" spans="1:15" ht="55.5" customHeight="1">
      <c r="A17" s="174" t="s">
        <v>336</v>
      </c>
      <c r="B17" s="86" t="s">
        <v>118</v>
      </c>
      <c r="C17" s="82" t="str">
        <f>IF(F17=0,"부적합","적합")</f>
        <v>적합</v>
      </c>
      <c r="D17" s="83" t="s">
        <v>76</v>
      </c>
      <c r="E17" s="87" t="str">
        <f>IF(F17=0,"지도 사항을 상세히 기재해 주세요!","")</f>
        <v/>
      </c>
      <c r="F17" s="85">
        <v>3</v>
      </c>
      <c r="I17" s="40"/>
      <c r="J17" s="40"/>
      <c r="K17" s="40"/>
      <c r="L17" s="40"/>
      <c r="M17" s="40"/>
      <c r="N17" s="40"/>
      <c r="O17" s="40"/>
    </row>
    <row r="18" spans="1:15" ht="66" customHeight="1">
      <c r="A18" s="175" t="s">
        <v>12</v>
      </c>
      <c r="B18" s="86" t="s">
        <v>67</v>
      </c>
      <c r="C18" s="82" t="str">
        <f>IF(F18=0,"부적합","적합")</f>
        <v>적합</v>
      </c>
      <c r="D18" s="101" t="s">
        <v>58</v>
      </c>
      <c r="E18" s="87" t="str">
        <f>IF(F18=0,"지도 사항을 상세히 기재해 주세요!","")</f>
        <v/>
      </c>
      <c r="F18" s="85">
        <v>3</v>
      </c>
      <c r="I18" s="40" t="s">
        <v>84</v>
      </c>
      <c r="J18" s="40" t="s">
        <v>333</v>
      </c>
      <c r="K18" s="40"/>
      <c r="L18" s="40"/>
      <c r="M18" s="40"/>
      <c r="N18" s="40"/>
      <c r="O18" s="40"/>
    </row>
    <row r="19" spans="1:15" ht="66" customHeight="1">
      <c r="A19" s="175"/>
      <c r="B19" s="86" t="s">
        <v>69</v>
      </c>
      <c r="C19" s="82" t="str">
        <f>IF(F19=0,"부적합","적합")</f>
        <v>적합</v>
      </c>
      <c r="D19" s="83" t="s">
        <v>141</v>
      </c>
      <c r="E19" s="87" t="str">
        <f>IF(F19=0,"지도 사항을 상세히 기재해 주세요!","")</f>
        <v/>
      </c>
      <c r="F19" s="85">
        <v>3</v>
      </c>
      <c r="I19" s="40" t="s">
        <v>91</v>
      </c>
      <c r="J19" s="40" t="s">
        <v>240</v>
      </c>
      <c r="K19" s="40"/>
      <c r="L19" s="40"/>
      <c r="M19" s="40"/>
      <c r="N19" s="40"/>
      <c r="O19" s="40"/>
    </row>
    <row r="20" spans="1:15" ht="55.5" customHeight="1">
      <c r="A20" s="175" t="s">
        <v>37</v>
      </c>
      <c r="B20" s="86" t="s">
        <v>308</v>
      </c>
      <c r="C20" s="82" t="str">
        <f>IF(F20=0,"부적합","적합")</f>
        <v>적합</v>
      </c>
      <c r="D20" s="83" t="s">
        <v>191</v>
      </c>
      <c r="E20" s="87" t="str">
        <f>IF(F20=0,"지도 사항을 상세히 기재해 주세요!","")</f>
        <v/>
      </c>
      <c r="F20" s="85">
        <v>3</v>
      </c>
      <c r="I20" s="40" t="s">
        <v>313</v>
      </c>
      <c r="J20" s="40" t="s">
        <v>166</v>
      </c>
      <c r="K20" s="40" t="s">
        <v>218</v>
      </c>
      <c r="L20" s="40" t="s">
        <v>24</v>
      </c>
      <c r="M20" s="40" t="s">
        <v>29</v>
      </c>
      <c r="N20" s="40"/>
      <c r="O20" s="40"/>
    </row>
    <row r="21" spans="1:15" ht="55.5" customHeight="1">
      <c r="A21" s="176"/>
      <c r="B21" s="102" t="s">
        <v>66</v>
      </c>
      <c r="C21" s="94" t="str">
        <f>IF(F21=0,"부적합","적합")</f>
        <v>적합</v>
      </c>
      <c r="D21" s="95" t="s">
        <v>217</v>
      </c>
      <c r="E21" s="103" t="s">
        <v>82</v>
      </c>
      <c r="F21" s="85">
        <v>3</v>
      </c>
      <c r="I21" s="40" t="s">
        <v>126</v>
      </c>
      <c r="J21" s="40"/>
      <c r="K21" s="40"/>
      <c r="L21" s="40"/>
      <c r="M21" s="40"/>
      <c r="N21" s="40"/>
      <c r="O21" s="40"/>
    </row>
    <row r="22" spans="1:4" ht="13.5">
      <c r="A22" s="5"/>
      <c r="B22" s="5"/>
      <c r="C22" s="5"/>
      <c r="D22" s="5"/>
    </row>
    <row r="23" spans="1:4" ht="13.5">
      <c r="A23" s="5"/>
      <c r="B23" s="5"/>
      <c r="C23" s="5"/>
      <c r="D23" s="5"/>
    </row>
    <row r="24" spans="1:4" ht="13.5">
      <c r="A24" s="5"/>
      <c r="B24" s="5"/>
      <c r="C24" s="5"/>
      <c r="D24" s="5"/>
    </row>
    <row r="25" spans="1:4" ht="13.5" hidden="1">
      <c r="A25" s="5"/>
      <c r="B25" s="5"/>
      <c r="C25" s="5"/>
      <c r="D25" s="5"/>
    </row>
    <row r="26" spans="1:4" ht="13.5" hidden="1">
      <c r="A26" s="5"/>
      <c r="B26" s="5"/>
      <c r="C26" s="5"/>
      <c r="D26" s="41">
        <v>3</v>
      </c>
    </row>
    <row r="27" spans="1:4" ht="13.5" hidden="1">
      <c r="A27" s="5"/>
      <c r="B27" s="5"/>
      <c r="C27" s="5"/>
      <c r="D27" s="41">
        <v>0</v>
      </c>
    </row>
    <row r="28" spans="1:4" ht="13.5" hidden="1">
      <c r="A28" s="5"/>
      <c r="B28" s="5"/>
      <c r="C28" s="5"/>
      <c r="D28" s="5"/>
    </row>
    <row r="29" spans="1:4" ht="13.5">
      <c r="A29" s="5"/>
      <c r="B29" s="5"/>
      <c r="C29" s="5"/>
      <c r="D29" s="5"/>
    </row>
    <row r="30" spans="1:4" ht="13.5">
      <c r="A30" s="5"/>
      <c r="B30" s="5"/>
      <c r="C30" s="5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5"/>
    </row>
    <row r="33" spans="1:4" ht="13.5">
      <c r="A33" s="5"/>
      <c r="B33" s="5"/>
      <c r="C33" s="5"/>
      <c r="D33" s="5"/>
    </row>
    <row r="34" spans="1:4" ht="13.5">
      <c r="A34" s="5"/>
      <c r="B34" s="5"/>
      <c r="C34" s="5"/>
      <c r="D34" s="5"/>
    </row>
    <row r="35" spans="1:4" ht="13.5">
      <c r="A35" s="5"/>
      <c r="B35" s="5"/>
      <c r="C35" s="5"/>
      <c r="D35" s="5"/>
    </row>
    <row r="36" spans="1:4" ht="13.5">
      <c r="A36" s="5"/>
      <c r="B36" s="5"/>
      <c r="C36" s="5"/>
      <c r="D36" s="5"/>
    </row>
    <row r="37" spans="1:4" ht="13.5">
      <c r="A37" s="5"/>
      <c r="B37" s="5"/>
      <c r="C37" s="5"/>
      <c r="D37" s="5"/>
    </row>
    <row r="38" spans="1:4" ht="13.5">
      <c r="A38" s="5"/>
      <c r="B38" s="5"/>
      <c r="C38" s="5"/>
      <c r="D38" s="5"/>
    </row>
    <row r="39" spans="1:4" ht="13.5">
      <c r="A39" s="5"/>
      <c r="B39" s="5"/>
      <c r="C39" s="5"/>
      <c r="D39" s="5"/>
    </row>
    <row r="40" spans="1:4" ht="13.5">
      <c r="A40" s="5"/>
      <c r="B40" s="5"/>
      <c r="C40" s="5"/>
      <c r="D40" s="5"/>
    </row>
    <row r="41" spans="1:4" ht="13.5">
      <c r="A41" s="5"/>
      <c r="B41" s="5"/>
      <c r="C41" s="5"/>
      <c r="D41" s="5"/>
    </row>
    <row r="42" spans="1:4" ht="13.5">
      <c r="A42" s="5"/>
      <c r="B42" s="5"/>
      <c r="C42" s="5"/>
      <c r="D42" s="5"/>
    </row>
    <row r="43" spans="1:4" ht="13.5">
      <c r="A43" s="5"/>
      <c r="B43" s="5"/>
      <c r="C43" s="5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5"/>
      <c r="C46" s="5"/>
      <c r="D46" s="5"/>
    </row>
    <row r="47" spans="1:4" ht="13.5">
      <c r="A47" s="5"/>
      <c r="B47" s="5"/>
      <c r="C47" s="5"/>
      <c r="D47" s="5"/>
    </row>
    <row r="48" spans="1:4" ht="13.5">
      <c r="A48" s="5"/>
      <c r="B48" s="5"/>
      <c r="C48" s="5"/>
      <c r="D48" s="5"/>
    </row>
    <row r="49" spans="1:4" ht="13.5">
      <c r="A49" s="5"/>
      <c r="B49" s="5"/>
      <c r="C49" s="5"/>
      <c r="D49" s="5"/>
    </row>
    <row r="50" spans="1:4" ht="13.5">
      <c r="A50" s="5"/>
      <c r="B50" s="5"/>
      <c r="C50" s="5"/>
      <c r="D50" s="5"/>
    </row>
    <row r="51" spans="1:4" ht="13.5">
      <c r="A51" s="5"/>
      <c r="B51" s="5"/>
      <c r="C51" s="5"/>
      <c r="D51" s="5"/>
    </row>
    <row r="52" spans="1:4" ht="13.5">
      <c r="A52" s="5"/>
      <c r="B52" s="5"/>
      <c r="C52" s="5"/>
      <c r="D52" s="5"/>
    </row>
    <row r="53" spans="1:4" ht="13.5">
      <c r="A53" s="5"/>
      <c r="B53" s="5"/>
      <c r="C53" s="5"/>
      <c r="D53" s="5"/>
    </row>
    <row r="54" spans="1:4" ht="13.5">
      <c r="A54" s="5"/>
      <c r="B54" s="5"/>
      <c r="C54" s="5"/>
      <c r="D54" s="5"/>
    </row>
    <row r="55" spans="1:4" ht="13.5">
      <c r="A55" s="5"/>
      <c r="B55" s="5"/>
      <c r="C55" s="5"/>
      <c r="D55" s="5"/>
    </row>
    <row r="56" spans="1:4" ht="13.5">
      <c r="A56" s="5"/>
      <c r="B56" s="5"/>
      <c r="C56" s="5"/>
      <c r="D56" s="5"/>
    </row>
    <row r="57" spans="1:4" ht="13.5">
      <c r="A57" s="5"/>
      <c r="B57" s="5"/>
      <c r="C57" s="5"/>
      <c r="D57" s="5"/>
    </row>
    <row r="58" spans="1:4" ht="13.5">
      <c r="A58" s="5"/>
      <c r="B58" s="5"/>
      <c r="C58" s="5"/>
      <c r="D58" s="5"/>
    </row>
    <row r="59" spans="1:4" ht="13.5">
      <c r="A59" s="5"/>
      <c r="B59" s="5"/>
      <c r="C59" s="5"/>
      <c r="D59" s="5"/>
    </row>
    <row r="60" spans="1:4" ht="13.5">
      <c r="A60" s="5"/>
      <c r="B60" s="5"/>
      <c r="C60" s="5"/>
      <c r="D60" s="5"/>
    </row>
    <row r="61" spans="1:4" ht="13.5">
      <c r="A61" s="5"/>
      <c r="B61" s="5"/>
      <c r="C61" s="5"/>
      <c r="D61" s="5"/>
    </row>
    <row r="62" spans="1:4" ht="13.5">
      <c r="A62" s="5"/>
      <c r="B62" s="5"/>
      <c r="C62" s="5"/>
      <c r="D62" s="5"/>
    </row>
    <row r="63" spans="1:4" ht="13.5">
      <c r="A63" s="5"/>
      <c r="B63" s="5"/>
      <c r="C63" s="5"/>
      <c r="D63" s="5"/>
    </row>
    <row r="64" spans="1:4" ht="13.5">
      <c r="A64" s="5"/>
      <c r="B64" s="5"/>
      <c r="C64" s="5"/>
      <c r="D64" s="5"/>
    </row>
    <row r="65" spans="1:4" ht="13.5">
      <c r="A65" s="5"/>
      <c r="B65" s="5"/>
      <c r="C65" s="5"/>
      <c r="D65" s="5"/>
    </row>
    <row r="66" spans="1:4" ht="13.5">
      <c r="A66" s="5"/>
      <c r="B66" s="5"/>
      <c r="C66" s="5"/>
      <c r="D66" s="5"/>
    </row>
    <row r="67" spans="1:4" ht="13.5">
      <c r="A67" s="5"/>
      <c r="B67" s="5"/>
      <c r="C67" s="5"/>
      <c r="D67" s="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5"/>
    </row>
    <row r="70" spans="1:4" ht="13.5">
      <c r="A70" s="5"/>
      <c r="B70" s="5"/>
      <c r="C70" s="5"/>
      <c r="D70" s="5"/>
    </row>
  </sheetData>
  <mergeCells count="7">
    <mergeCell ref="C4:D4"/>
    <mergeCell ref="A5:A7"/>
    <mergeCell ref="A18:A19"/>
    <mergeCell ref="A20:A21"/>
    <mergeCell ref="A11:A13"/>
    <mergeCell ref="A8:A9"/>
    <mergeCell ref="A15:A17"/>
  </mergeCells>
  <conditionalFormatting sqref="F5:F21">
    <cfRule type="cellIs" priority="1" dxfId="12" operator="equal">
      <formula>""</formula>
    </cfRule>
  </conditionalFormatting>
  <dataValidations count="2">
    <dataValidation type="list" allowBlank="1" showInputMessage="1" showErrorMessage="1" errorTitle="입력오류" error="목록에서 선택하거나&#10;3 또는 0을 입력해주세요!" sqref="F5:F21">
      <formula1>$D$26:$D$27</formula1>
    </dataValidation>
    <dataValidation errorStyle="information" type="list" allowBlank="1" showInputMessage="1" showErrorMessage="1" errorTitle="입력주의사항" error="목록에서 선택해주세요!&#10;직접입력시 [확인]을 눌러주세요." sqref="E5:E21">
      <formula1>$I5:$O5</formula1>
    </dataValidation>
  </dataValidations>
  <printOptions horizontalCentered="1"/>
  <pageMargins left="0.601111114025116" right="0.6150000095367432" top="0.75" bottom="0.75" header="0.30000001192092896" footer="0.30000001192092896"/>
  <pageSetup fitToHeight="0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E10" sqref="E10"/>
      <selection pane="topLeft" activeCell="E10" sqref="E10"/>
    </sheetView>
  </sheetViews>
  <sheetFormatPr defaultColWidth="8.88671875" defaultRowHeight="13.5"/>
  <cols>
    <col min="1" max="1" width="3.5546875" style="1" customWidth="1"/>
    <col min="2" max="2" width="21.3359375" style="1" customWidth="1"/>
    <col min="3" max="3" width="4.10546875" style="1" customWidth="1"/>
    <col min="4" max="4" width="2.10546875" style="1" customWidth="1"/>
    <col min="5" max="5" width="31.3359375" style="1" customWidth="1"/>
    <col min="6" max="6" width="18.99609375" style="12" customWidth="1"/>
    <col min="7" max="7" width="4.4453125" style="3" customWidth="1"/>
    <col min="8" max="8" width="4.6640625" style="0" customWidth="1"/>
    <col min="9" max="9" width="14.6640625" style="48" customWidth="1"/>
    <col min="10" max="15" width="14.6640625" style="48" hidden="1" customWidth="1"/>
    <col min="16" max="16" width="8.88671875" style="1" hidden="1" customWidth="1"/>
    <col min="17" max="17" width="0" style="1" hidden="1" customWidth="1"/>
    <col min="18" max="21" width="8.88671875" style="1" customWidth="1"/>
    <col min="22" max="22" width="0" style="1" hidden="1" customWidth="1"/>
    <col min="23" max="256" width="8.88671875" style="1" customWidth="1"/>
  </cols>
  <sheetData>
    <row r="1" spans="1:18" s="26" customFormat="1" ht="30" customHeight="1">
      <c r="A1" s="11" t="s">
        <v>176</v>
      </c>
      <c r="B1" s="11"/>
      <c r="C1" s="11"/>
      <c r="D1" s="11"/>
      <c r="E1" s="29"/>
      <c r="F1" s="4"/>
      <c r="G1" s="53" t="s">
        <v>249</v>
      </c>
      <c r="H1" s="1"/>
      <c r="I1" s="12"/>
      <c r="J1" s="12"/>
      <c r="K1" s="12"/>
      <c r="L1" s="12"/>
      <c r="M1" s="12"/>
      <c r="N1" s="12"/>
      <c r="O1" s="12"/>
      <c r="P1" s="1"/>
      <c r="Q1" s="1"/>
      <c r="R1" s="39"/>
    </row>
    <row r="2" spans="1:25" s="2" customFormat="1" ht="30" customHeight="1">
      <c r="A2" s="30" t="s">
        <v>168</v>
      </c>
      <c r="B2" s="30"/>
      <c r="C2" s="30"/>
      <c r="D2" s="30"/>
      <c r="E2" s="30"/>
      <c r="F2" s="30"/>
      <c r="G2" s="2" t="s">
        <v>327</v>
      </c>
      <c r="H2" s="65">
        <f>SUM(G5:G59)</f>
        <v>46.5</v>
      </c>
      <c r="I2" s="2" t="s">
        <v>295</v>
      </c>
      <c r="K2"/>
      <c r="L2"/>
      <c r="M2" s="27"/>
      <c r="N2" s="27"/>
      <c r="O2" s="27"/>
      <c r="P2" s="26"/>
      <c r="Q2" s="37"/>
      <c r="R2" s="39"/>
      <c r="Y2" s="26"/>
    </row>
    <row r="3" ht="14.25">
      <c r="Y3" s="26"/>
    </row>
    <row r="4" spans="1:22" s="8" customFormat="1" ht="30" customHeight="1">
      <c r="A4" s="66" t="s">
        <v>52</v>
      </c>
      <c r="B4" s="67" t="s">
        <v>317</v>
      </c>
      <c r="C4" s="197" t="s">
        <v>78</v>
      </c>
      <c r="D4" s="198"/>
      <c r="E4" s="198"/>
      <c r="F4" s="68" t="s">
        <v>54</v>
      </c>
      <c r="G4" s="69" t="s">
        <v>265</v>
      </c>
      <c r="H4"/>
      <c r="I4" s="49"/>
      <c r="J4" s="49"/>
      <c r="K4" s="49"/>
      <c r="L4" s="49"/>
      <c r="M4" s="49"/>
      <c r="N4" s="49"/>
      <c r="O4" s="49"/>
      <c r="V4" s="26"/>
    </row>
    <row r="5" spans="1:21" s="28" customFormat="1" ht="30.75" customHeight="1">
      <c r="A5" s="202" t="s">
        <v>325</v>
      </c>
      <c r="B5" s="187" t="s">
        <v>57</v>
      </c>
      <c r="C5" s="70"/>
      <c r="D5" s="71" t="str">
        <f>IF($G$5=$A$64,$B$63,$D$63)</f>
        <v>☑</v>
      </c>
      <c r="E5" s="71" t="s">
        <v>306</v>
      </c>
      <c r="F5" s="183"/>
      <c r="G5" s="203">
        <v>2</v>
      </c>
      <c r="H5"/>
      <c r="J5" s="181" t="s">
        <v>47</v>
      </c>
      <c r="K5" s="181" t="s">
        <v>230</v>
      </c>
      <c r="L5" s="181" t="s">
        <v>213</v>
      </c>
      <c r="M5" s="181" t="s">
        <v>145</v>
      </c>
      <c r="N5" s="181" t="s">
        <v>247</v>
      </c>
      <c r="O5" s="181"/>
      <c r="P5" s="181"/>
      <c r="U5" s="26"/>
    </row>
    <row r="6" spans="1:16" s="28" customFormat="1" ht="30.75" customHeight="1">
      <c r="A6" s="202"/>
      <c r="B6" s="190"/>
      <c r="C6" s="72" t="s">
        <v>276</v>
      </c>
      <c r="D6" s="73" t="str">
        <f>IF($G$5=$A$65,$B$63,$D$63)</f>
        <v>□</v>
      </c>
      <c r="E6" s="73" t="s">
        <v>75</v>
      </c>
      <c r="F6" s="184"/>
      <c r="G6" s="204"/>
      <c r="H6"/>
      <c r="J6" s="193"/>
      <c r="K6" s="193"/>
      <c r="L6" s="193"/>
      <c r="M6" s="193"/>
      <c r="N6" s="193"/>
      <c r="O6" s="193"/>
      <c r="P6" s="193"/>
    </row>
    <row r="7" spans="1:16" s="28" customFormat="1" ht="30.75" customHeight="1">
      <c r="A7" s="202"/>
      <c r="B7" s="191"/>
      <c r="C7" s="74" t="s">
        <v>278</v>
      </c>
      <c r="D7" s="75" t="str">
        <f>IF($G$5=$A$66,$B$63,$D$63)</f>
        <v>□</v>
      </c>
      <c r="E7" s="75" t="s">
        <v>129</v>
      </c>
      <c r="F7" s="185"/>
      <c r="G7" s="205"/>
      <c r="H7"/>
      <c r="J7" s="182"/>
      <c r="K7" s="182"/>
      <c r="L7" s="182"/>
      <c r="M7" s="182"/>
      <c r="N7" s="182"/>
      <c r="O7" s="182"/>
      <c r="P7" s="182"/>
    </row>
    <row r="8" spans="1:16" s="28" customFormat="1" ht="19.5" customHeight="1">
      <c r="A8" s="202"/>
      <c r="B8" s="187" t="s">
        <v>122</v>
      </c>
      <c r="C8" s="70" t="s">
        <v>291</v>
      </c>
      <c r="D8" s="71" t="str">
        <f>IF($G$8=$F$64,$B$63,$D$63)</f>
        <v>□</v>
      </c>
      <c r="E8" s="71" t="s">
        <v>303</v>
      </c>
      <c r="F8" s="183" t="s">
        <v>154</v>
      </c>
      <c r="G8" s="203">
        <v>1.5</v>
      </c>
      <c r="H8"/>
      <c r="J8" s="181" t="s">
        <v>99</v>
      </c>
      <c r="K8" s="181" t="s">
        <v>179</v>
      </c>
      <c r="L8" s="181" t="s">
        <v>165</v>
      </c>
      <c r="M8" s="181" t="s">
        <v>45</v>
      </c>
      <c r="N8" s="181" t="s">
        <v>332</v>
      </c>
      <c r="O8" s="181" t="s">
        <v>220</v>
      </c>
      <c r="P8" s="181"/>
    </row>
    <row r="9" spans="1:16" s="28" customFormat="1" ht="30.75" customHeight="1">
      <c r="A9" s="202"/>
      <c r="B9" s="190"/>
      <c r="C9" s="72" t="s">
        <v>276</v>
      </c>
      <c r="D9" s="73" t="str">
        <f>IF($G$8=$F$65,$B$63,$D$63)</f>
        <v>☑</v>
      </c>
      <c r="E9" s="73" t="s">
        <v>309</v>
      </c>
      <c r="F9" s="184"/>
      <c r="G9" s="204"/>
      <c r="H9"/>
      <c r="J9" s="193"/>
      <c r="K9" s="193"/>
      <c r="L9" s="193"/>
      <c r="M9" s="193"/>
      <c r="N9" s="193"/>
      <c r="O9" s="193"/>
      <c r="P9" s="193"/>
    </row>
    <row r="10" spans="1:16" s="28" customFormat="1" ht="30.75" customHeight="1">
      <c r="A10" s="202"/>
      <c r="B10" s="191"/>
      <c r="C10" s="74" t="s">
        <v>278</v>
      </c>
      <c r="D10" s="75" t="str">
        <f>IF($G$8=$F$66,$B$63,$D$63)</f>
        <v>□</v>
      </c>
      <c r="E10" s="75" t="s">
        <v>133</v>
      </c>
      <c r="F10" s="185"/>
      <c r="G10" s="205"/>
      <c r="H10"/>
      <c r="J10" s="182"/>
      <c r="K10" s="182"/>
      <c r="L10" s="182"/>
      <c r="M10" s="182"/>
      <c r="N10" s="182"/>
      <c r="O10" s="182"/>
      <c r="P10" s="182"/>
    </row>
    <row r="11" spans="1:16" s="28" customFormat="1" ht="30.75" customHeight="1">
      <c r="A11" s="202"/>
      <c r="B11" s="187" t="s">
        <v>119</v>
      </c>
      <c r="C11" s="70" t="s">
        <v>291</v>
      </c>
      <c r="D11" s="71" t="str">
        <f>IF($G$11=$A$64,$B$63,$D$63)</f>
        <v>□</v>
      </c>
      <c r="E11" s="71" t="s">
        <v>120</v>
      </c>
      <c r="F11" s="183"/>
      <c r="G11" s="203">
        <v>1</v>
      </c>
      <c r="H11"/>
      <c r="J11" s="181" t="s">
        <v>241</v>
      </c>
      <c r="K11" s="181" t="s">
        <v>125</v>
      </c>
      <c r="L11" s="181"/>
      <c r="M11" s="181"/>
      <c r="N11" s="181"/>
      <c r="O11" s="181"/>
      <c r="P11" s="181"/>
    </row>
    <row r="12" spans="1:16" s="28" customFormat="1" ht="19.5" customHeight="1">
      <c r="A12" s="202"/>
      <c r="B12" s="190"/>
      <c r="C12" s="72" t="s">
        <v>276</v>
      </c>
      <c r="D12" s="73" t="str">
        <f>IF($G$11=$A$65,$B$63,$D$63)</f>
        <v>☑</v>
      </c>
      <c r="E12" s="73" t="s">
        <v>190</v>
      </c>
      <c r="F12" s="184"/>
      <c r="G12" s="204"/>
      <c r="H12"/>
      <c r="J12" s="193"/>
      <c r="K12" s="193"/>
      <c r="L12" s="193"/>
      <c r="M12" s="193"/>
      <c r="N12" s="193"/>
      <c r="O12" s="193"/>
      <c r="P12" s="193"/>
    </row>
    <row r="13" spans="1:16" s="28" customFormat="1" ht="19.5" customHeight="1">
      <c r="A13" s="202"/>
      <c r="B13" s="191"/>
      <c r="C13" s="74" t="s">
        <v>278</v>
      </c>
      <c r="D13" s="75" t="str">
        <f>IF($G$11=$A$66,$B$63,$D$63)</f>
        <v>□</v>
      </c>
      <c r="E13" s="75" t="s">
        <v>105</v>
      </c>
      <c r="F13" s="185"/>
      <c r="G13" s="205"/>
      <c r="H13"/>
      <c r="J13" s="182"/>
      <c r="K13" s="182"/>
      <c r="L13" s="182"/>
      <c r="M13" s="182"/>
      <c r="N13" s="182"/>
      <c r="O13" s="182"/>
      <c r="P13" s="182"/>
    </row>
    <row r="14" spans="1:16" s="28" customFormat="1" ht="30.75" customHeight="1">
      <c r="A14" s="202"/>
      <c r="B14" s="187" t="s">
        <v>181</v>
      </c>
      <c r="C14" s="70" t="s">
        <v>291</v>
      </c>
      <c r="D14" s="71" t="str">
        <f>IF($G$14=$F$64,$B$63,$D$63)</f>
        <v>☑</v>
      </c>
      <c r="E14" s="71" t="s">
        <v>117</v>
      </c>
      <c r="F14" s="183" t="str">
        <f>IF(G14&lt;2,"지도 사항을 상세히 기재해 주세요!","")</f>
        <v/>
      </c>
      <c r="G14" s="203">
        <v>3</v>
      </c>
      <c r="H14"/>
      <c r="J14" s="181" t="s">
        <v>137</v>
      </c>
      <c r="K14" s="181" t="s">
        <v>225</v>
      </c>
      <c r="L14" s="181" t="s">
        <v>104</v>
      </c>
      <c r="M14" s="181"/>
      <c r="N14" s="181"/>
      <c r="O14" s="181"/>
      <c r="P14" s="181"/>
    </row>
    <row r="15" spans="1:16" s="28" customFormat="1" ht="30.75" customHeight="1">
      <c r="A15" s="202"/>
      <c r="B15" s="190"/>
      <c r="C15" s="72" t="s">
        <v>276</v>
      </c>
      <c r="D15" s="73" t="str">
        <f>IF($G$14=$F$65,$B$63,$D$63)</f>
        <v>□</v>
      </c>
      <c r="E15" s="73" t="s">
        <v>124</v>
      </c>
      <c r="F15" s="184"/>
      <c r="G15" s="204"/>
      <c r="H15"/>
      <c r="J15" s="193"/>
      <c r="K15" s="193"/>
      <c r="L15" s="193"/>
      <c r="M15" s="193"/>
      <c r="N15" s="193"/>
      <c r="O15" s="193"/>
      <c r="P15" s="193"/>
    </row>
    <row r="16" spans="1:16" s="28" customFormat="1" ht="19.5" customHeight="1">
      <c r="A16" s="202"/>
      <c r="B16" s="191"/>
      <c r="C16" s="74" t="s">
        <v>278</v>
      </c>
      <c r="D16" s="75" t="str">
        <f>IF($G$14=$F$66,$B$63,$D$63)</f>
        <v>□</v>
      </c>
      <c r="E16" s="75" t="s">
        <v>155</v>
      </c>
      <c r="F16" s="185"/>
      <c r="G16" s="205"/>
      <c r="H16"/>
      <c r="J16" s="182"/>
      <c r="K16" s="182"/>
      <c r="L16" s="182"/>
      <c r="M16" s="182"/>
      <c r="N16" s="182"/>
      <c r="O16" s="182"/>
      <c r="P16" s="182"/>
    </row>
    <row r="17" spans="1:16" s="28" customFormat="1" ht="42.75" customHeight="1">
      <c r="A17" s="202"/>
      <c r="B17" s="187" t="s">
        <v>135</v>
      </c>
      <c r="C17" s="70" t="s">
        <v>291</v>
      </c>
      <c r="D17" s="71" t="str">
        <f>IF($G$17=$F$64,$B$63,$D$63)</f>
        <v>☑</v>
      </c>
      <c r="E17" s="71" t="s">
        <v>61</v>
      </c>
      <c r="F17" s="183" t="str">
        <f>IF(G17&lt;2,"지도 사항을 상세히 기재해 주세요!","")</f>
        <v/>
      </c>
      <c r="G17" s="203">
        <v>3</v>
      </c>
      <c r="H17"/>
      <c r="J17" s="181" t="s">
        <v>26</v>
      </c>
      <c r="K17" s="181"/>
      <c r="L17" s="181"/>
      <c r="M17" s="181"/>
      <c r="N17" s="181"/>
      <c r="O17" s="181"/>
      <c r="P17" s="181"/>
    </row>
    <row r="18" spans="1:16" s="28" customFormat="1" ht="19.5" customHeight="1">
      <c r="A18" s="202"/>
      <c r="B18" s="190"/>
      <c r="C18" s="72" t="s">
        <v>276</v>
      </c>
      <c r="D18" s="73" t="str">
        <f>IF($G$17=$F$65,$B$63,$D$63)</f>
        <v>□</v>
      </c>
      <c r="E18" s="73" t="s">
        <v>112</v>
      </c>
      <c r="F18" s="184"/>
      <c r="G18" s="204"/>
      <c r="H18"/>
      <c r="J18" s="193"/>
      <c r="K18" s="193"/>
      <c r="L18" s="193"/>
      <c r="M18" s="193"/>
      <c r="N18" s="193"/>
      <c r="O18" s="193"/>
      <c r="P18" s="193"/>
    </row>
    <row r="19" spans="1:16" s="28" customFormat="1" ht="19.5" customHeight="1">
      <c r="A19" s="202"/>
      <c r="B19" s="191"/>
      <c r="C19" s="74" t="s">
        <v>278</v>
      </c>
      <c r="D19" s="75" t="str">
        <f>IF($G$17=$F$66,$B$63,$D$63)</f>
        <v>□</v>
      </c>
      <c r="E19" s="75" t="s">
        <v>64</v>
      </c>
      <c r="F19" s="185"/>
      <c r="G19" s="205"/>
      <c r="H19"/>
      <c r="J19" s="182"/>
      <c r="K19" s="182"/>
      <c r="L19" s="182"/>
      <c r="M19" s="182"/>
      <c r="N19" s="182"/>
      <c r="O19" s="182"/>
      <c r="P19" s="182"/>
    </row>
    <row r="20" spans="1:16" s="28" customFormat="1" ht="42.75" customHeight="1">
      <c r="A20" s="202"/>
      <c r="B20" s="187" t="s">
        <v>0</v>
      </c>
      <c r="C20" s="70" t="s">
        <v>291</v>
      </c>
      <c r="D20" s="71" t="str">
        <f>IF($G$20=$A$64,$B$63,$D$63)</f>
        <v>☑</v>
      </c>
      <c r="E20" s="71" t="s">
        <v>183</v>
      </c>
      <c r="F20" s="183" t="s">
        <v>288</v>
      </c>
      <c r="G20" s="203">
        <v>2</v>
      </c>
      <c r="H20"/>
      <c r="J20" s="181" t="s">
        <v>232</v>
      </c>
      <c r="K20" s="181" t="s">
        <v>324</v>
      </c>
      <c r="L20" s="181" t="s">
        <v>222</v>
      </c>
      <c r="M20" s="181" t="s">
        <v>36</v>
      </c>
      <c r="N20" s="181" t="s">
        <v>197</v>
      </c>
      <c r="O20" s="181"/>
      <c r="P20" s="181"/>
    </row>
    <row r="21" spans="1:16" s="28" customFormat="1" ht="19.5" customHeight="1">
      <c r="A21" s="202"/>
      <c r="B21" s="190"/>
      <c r="C21" s="72" t="s">
        <v>276</v>
      </c>
      <c r="D21" s="73" t="str">
        <f>IF($G$20=$A$65,$B$63,$D$63)</f>
        <v>□</v>
      </c>
      <c r="E21" s="73" t="s">
        <v>233</v>
      </c>
      <c r="F21" s="184"/>
      <c r="G21" s="204"/>
      <c r="H21"/>
      <c r="J21" s="193"/>
      <c r="K21" s="193"/>
      <c r="L21" s="193"/>
      <c r="M21" s="193"/>
      <c r="N21" s="193"/>
      <c r="O21" s="193"/>
      <c r="P21" s="193"/>
    </row>
    <row r="22" spans="1:16" s="28" customFormat="1" ht="19.5" customHeight="1">
      <c r="A22" s="202"/>
      <c r="B22" s="191"/>
      <c r="C22" s="74" t="s">
        <v>278</v>
      </c>
      <c r="D22" s="75" t="str">
        <f>IF($G$20=$A$66,$B$63,$D$63)</f>
        <v>□</v>
      </c>
      <c r="E22" s="75" t="s">
        <v>209</v>
      </c>
      <c r="F22" s="185"/>
      <c r="G22" s="205"/>
      <c r="H22"/>
      <c r="J22" s="182"/>
      <c r="K22" s="182"/>
      <c r="L22" s="182"/>
      <c r="M22" s="182"/>
      <c r="N22" s="182"/>
      <c r="O22" s="182"/>
      <c r="P22" s="182"/>
    </row>
    <row r="23" spans="1:16" s="28" customFormat="1" ht="54" customHeight="1">
      <c r="A23" s="202"/>
      <c r="B23" s="199" t="s">
        <v>114</v>
      </c>
      <c r="C23" s="70" t="s">
        <v>291</v>
      </c>
      <c r="D23" s="71" t="str">
        <f>IF($G$23=$A$64,$B$63,$D$63)</f>
        <v>☑</v>
      </c>
      <c r="E23" s="71" t="s">
        <v>115</v>
      </c>
      <c r="F23" s="183" t="str">
        <f>IF(G23&lt;1,"지도 사항을 상세히 기재해 주세요!","")</f>
        <v/>
      </c>
      <c r="G23" s="203">
        <v>2</v>
      </c>
      <c r="H23"/>
      <c r="J23" s="181" t="s">
        <v>178</v>
      </c>
      <c r="K23" s="181" t="s">
        <v>136</v>
      </c>
      <c r="L23" s="181" t="s">
        <v>235</v>
      </c>
      <c r="M23" s="181" t="s">
        <v>229</v>
      </c>
      <c r="N23" s="181"/>
      <c r="O23" s="181"/>
      <c r="P23" s="181"/>
    </row>
    <row r="24" spans="1:16" s="28" customFormat="1" ht="19.5" customHeight="1">
      <c r="A24" s="202"/>
      <c r="B24" s="200"/>
      <c r="C24" s="72" t="s">
        <v>276</v>
      </c>
      <c r="D24" s="73" t="str">
        <f>IF($G$23=$A$65,$B$63,$D$63)</f>
        <v>□</v>
      </c>
      <c r="E24" s="73" t="s">
        <v>206</v>
      </c>
      <c r="F24" s="184"/>
      <c r="G24" s="204"/>
      <c r="H24"/>
      <c r="J24" s="193"/>
      <c r="K24" s="193"/>
      <c r="L24" s="193"/>
      <c r="M24" s="193"/>
      <c r="N24" s="193"/>
      <c r="O24" s="193"/>
      <c r="P24" s="193"/>
    </row>
    <row r="25" spans="1:16" s="28" customFormat="1" ht="19.5" customHeight="1">
      <c r="A25" s="202"/>
      <c r="B25" s="201"/>
      <c r="C25" s="74" t="s">
        <v>278</v>
      </c>
      <c r="D25" s="75" t="str">
        <f>IF($G$23=$A$66,$B$63,$D$63)</f>
        <v>□</v>
      </c>
      <c r="E25" s="75" t="s">
        <v>209</v>
      </c>
      <c r="F25" s="185"/>
      <c r="G25" s="205"/>
      <c r="H25"/>
      <c r="J25" s="182"/>
      <c r="K25" s="182"/>
      <c r="L25" s="182"/>
      <c r="M25" s="182"/>
      <c r="N25" s="182"/>
      <c r="O25" s="182"/>
      <c r="P25" s="182"/>
    </row>
    <row r="26" spans="1:16" s="28" customFormat="1" ht="42.75" customHeight="1">
      <c r="A26" s="179" t="s">
        <v>325</v>
      </c>
      <c r="B26" s="187" t="s">
        <v>60</v>
      </c>
      <c r="C26" s="70" t="s">
        <v>291</v>
      </c>
      <c r="D26" s="71" t="str">
        <f>IF($G$26=$F$64,$B$63,$D$63)</f>
        <v>☑</v>
      </c>
      <c r="E26" s="71" t="s">
        <v>297</v>
      </c>
      <c r="F26" s="183" t="str">
        <f>IF(G26&lt;2,"지도 사항을 상세히 기재해 주세요!","")</f>
        <v/>
      </c>
      <c r="G26" s="203">
        <v>3</v>
      </c>
      <c r="H26"/>
      <c r="J26" s="181" t="s">
        <v>101</v>
      </c>
      <c r="K26" s="181" t="s">
        <v>228</v>
      </c>
      <c r="L26" s="181" t="s">
        <v>204</v>
      </c>
      <c r="M26" s="181" t="s">
        <v>237</v>
      </c>
      <c r="N26" s="181" t="s">
        <v>307</v>
      </c>
      <c r="O26" s="181"/>
      <c r="P26" s="181"/>
    </row>
    <row r="27" spans="1:16" s="28" customFormat="1" ht="19.5" customHeight="1">
      <c r="A27" s="178"/>
      <c r="B27" s="190"/>
      <c r="C27" s="72" t="s">
        <v>276</v>
      </c>
      <c r="D27" s="73" t="str">
        <f>IF($G$26=$F$65,$B$63,$D$63)</f>
        <v>□</v>
      </c>
      <c r="E27" s="73" t="s">
        <v>226</v>
      </c>
      <c r="F27" s="184"/>
      <c r="G27" s="204"/>
      <c r="H27"/>
      <c r="J27" s="193"/>
      <c r="K27" s="193"/>
      <c r="L27" s="193"/>
      <c r="M27" s="193"/>
      <c r="N27" s="193"/>
      <c r="O27" s="193"/>
      <c r="P27" s="193"/>
    </row>
    <row r="28" spans="1:16" s="28" customFormat="1" ht="19.5" customHeight="1">
      <c r="A28" s="178"/>
      <c r="B28" s="191"/>
      <c r="C28" s="74" t="s">
        <v>278</v>
      </c>
      <c r="D28" s="75" t="str">
        <f>IF($G$26=$F$66,$B$63,$D$63)</f>
        <v>□</v>
      </c>
      <c r="E28" s="75" t="s">
        <v>209</v>
      </c>
      <c r="F28" s="185"/>
      <c r="G28" s="205"/>
      <c r="H28"/>
      <c r="J28" s="182"/>
      <c r="K28" s="182"/>
      <c r="L28" s="182"/>
      <c r="M28" s="182"/>
      <c r="N28" s="182"/>
      <c r="O28" s="182"/>
      <c r="P28" s="182"/>
    </row>
    <row r="29" spans="1:16" s="28" customFormat="1" ht="30.75" customHeight="1">
      <c r="A29" s="178"/>
      <c r="B29" s="187" t="s">
        <v>256</v>
      </c>
      <c r="C29" s="70" t="s">
        <v>291</v>
      </c>
      <c r="D29" s="71" t="str">
        <f>IF($G$29=$A$64,$B$63,$D$63)</f>
        <v>☑</v>
      </c>
      <c r="E29" s="71" t="s">
        <v>310</v>
      </c>
      <c r="F29" s="183"/>
      <c r="G29" s="203">
        <v>2</v>
      </c>
      <c r="H29"/>
      <c r="J29" s="181" t="s">
        <v>158</v>
      </c>
      <c r="K29" s="181" t="s">
        <v>172</v>
      </c>
      <c r="L29" s="181" t="s">
        <v>86</v>
      </c>
      <c r="M29" s="181" t="s">
        <v>156</v>
      </c>
      <c r="N29" s="181" t="s">
        <v>42</v>
      </c>
      <c r="O29" s="181"/>
      <c r="P29" s="181"/>
    </row>
    <row r="30" spans="1:16" s="28" customFormat="1" ht="30.75" customHeight="1">
      <c r="A30" s="178"/>
      <c r="B30" s="190"/>
      <c r="C30" s="72" t="s">
        <v>276</v>
      </c>
      <c r="D30" s="73" t="str">
        <f>IF($G$29=$A$65,$B$63,$D$63)</f>
        <v>□</v>
      </c>
      <c r="E30" s="73" t="s">
        <v>130</v>
      </c>
      <c r="F30" s="184"/>
      <c r="G30" s="204"/>
      <c r="H30"/>
      <c r="J30" s="193"/>
      <c r="K30" s="193"/>
      <c r="L30" s="193"/>
      <c r="M30" s="193"/>
      <c r="N30" s="193"/>
      <c r="O30" s="193"/>
      <c r="P30" s="193"/>
    </row>
    <row r="31" spans="1:16" s="28" customFormat="1" ht="19.5" customHeight="1">
      <c r="A31" s="206"/>
      <c r="B31" s="188"/>
      <c r="C31" s="76" t="s">
        <v>278</v>
      </c>
      <c r="D31" s="77" t="str">
        <f>IF($G$29=$A$66,$B$63,$D$63)</f>
        <v>□</v>
      </c>
      <c r="E31" s="77" t="s">
        <v>209</v>
      </c>
      <c r="F31" s="189"/>
      <c r="G31" s="205"/>
      <c r="H31"/>
      <c r="J31" s="182"/>
      <c r="K31" s="182"/>
      <c r="L31" s="182"/>
      <c r="M31" s="182"/>
      <c r="N31" s="182"/>
      <c r="O31" s="182"/>
      <c r="P31" s="182"/>
    </row>
    <row r="32" spans="1:16" s="28" customFormat="1" ht="30.75" customHeight="1">
      <c r="A32" s="177" t="s">
        <v>325</v>
      </c>
      <c r="B32" s="195" t="s">
        <v>301</v>
      </c>
      <c r="C32" s="78" t="s">
        <v>291</v>
      </c>
      <c r="D32" s="79" t="str">
        <f>IF($G$32=$F$64,$B$63,$D$63)</f>
        <v>☑</v>
      </c>
      <c r="E32" s="79" t="s">
        <v>134</v>
      </c>
      <c r="F32" s="196"/>
      <c r="G32" s="203">
        <v>3</v>
      </c>
      <c r="H32"/>
      <c r="J32" s="181" t="s">
        <v>31</v>
      </c>
      <c r="K32" s="181" t="s">
        <v>100</v>
      </c>
      <c r="L32" s="181" t="s">
        <v>234</v>
      </c>
      <c r="M32" s="181" t="s">
        <v>202</v>
      </c>
      <c r="N32" s="181" t="s">
        <v>5</v>
      </c>
      <c r="O32" s="181" t="s">
        <v>207</v>
      </c>
      <c r="P32" s="181" t="s">
        <v>162</v>
      </c>
    </row>
    <row r="33" spans="1:16" s="28" customFormat="1" ht="30.75" customHeight="1">
      <c r="A33" s="178"/>
      <c r="B33" s="190"/>
      <c r="C33" s="72" t="s">
        <v>276</v>
      </c>
      <c r="D33" s="73" t="str">
        <f>IF($G$32=$F$65,$B$63,$D$63)</f>
        <v>□</v>
      </c>
      <c r="E33" s="73" t="s">
        <v>96</v>
      </c>
      <c r="F33" s="184"/>
      <c r="G33" s="204"/>
      <c r="H33"/>
      <c r="J33" s="193"/>
      <c r="K33" s="193"/>
      <c r="L33" s="193"/>
      <c r="M33" s="193"/>
      <c r="N33" s="193"/>
      <c r="O33" s="193"/>
      <c r="P33" s="193"/>
    </row>
    <row r="34" spans="1:16" s="28" customFormat="1" ht="19.5" customHeight="1">
      <c r="A34" s="178"/>
      <c r="B34" s="191"/>
      <c r="C34" s="74" t="s">
        <v>278</v>
      </c>
      <c r="D34" s="75" t="str">
        <f>IF($G$32=$F$66,$B$63,$D$63)</f>
        <v>□</v>
      </c>
      <c r="E34" s="75" t="s">
        <v>209</v>
      </c>
      <c r="F34" s="185"/>
      <c r="G34" s="205"/>
      <c r="H34"/>
      <c r="J34" s="182"/>
      <c r="K34" s="182"/>
      <c r="L34" s="182"/>
      <c r="M34" s="182"/>
      <c r="N34" s="182"/>
      <c r="O34" s="182"/>
      <c r="P34" s="182"/>
    </row>
    <row r="35" spans="1:16" s="28" customFormat="1" ht="30.75" customHeight="1">
      <c r="A35" s="178"/>
      <c r="B35" s="187" t="s">
        <v>116</v>
      </c>
      <c r="C35" s="70" t="s">
        <v>291</v>
      </c>
      <c r="D35" s="71" t="str">
        <f>IF($G$35=$A$64,$B$63,$D$63)</f>
        <v>☑</v>
      </c>
      <c r="E35" s="71" t="s">
        <v>62</v>
      </c>
      <c r="F35" s="192"/>
      <c r="G35" s="203">
        <v>2</v>
      </c>
      <c r="H35"/>
      <c r="J35" s="181" t="s">
        <v>159</v>
      </c>
      <c r="K35" s="181" t="s">
        <v>10</v>
      </c>
      <c r="L35" s="181" t="s">
        <v>94</v>
      </c>
      <c r="M35" s="181"/>
      <c r="N35" s="181"/>
      <c r="O35" s="181"/>
      <c r="P35" s="181"/>
    </row>
    <row r="36" spans="1:16" s="28" customFormat="1" ht="19.5" customHeight="1">
      <c r="A36" s="178"/>
      <c r="B36" s="190"/>
      <c r="C36" s="72" t="s">
        <v>276</v>
      </c>
      <c r="D36" s="73" t="str">
        <f>IF($G$35=$A$65,$B$63,$D$63)</f>
        <v>□</v>
      </c>
      <c r="E36" s="73" t="s">
        <v>206</v>
      </c>
      <c r="F36" s="184"/>
      <c r="G36" s="204"/>
      <c r="H36"/>
      <c r="J36" s="193"/>
      <c r="K36" s="193"/>
      <c r="L36" s="193"/>
      <c r="M36" s="193"/>
      <c r="N36" s="193"/>
      <c r="O36" s="193"/>
      <c r="P36" s="193"/>
    </row>
    <row r="37" spans="1:16" s="28" customFormat="1" ht="19.5" customHeight="1">
      <c r="A37" s="178"/>
      <c r="B37" s="191"/>
      <c r="C37" s="74" t="s">
        <v>278</v>
      </c>
      <c r="D37" s="75" t="str">
        <f>IF($G$35=$A$66,$B$63,$D$63)</f>
        <v>□</v>
      </c>
      <c r="E37" s="75" t="s">
        <v>209</v>
      </c>
      <c r="F37" s="185"/>
      <c r="G37" s="205"/>
      <c r="H37"/>
      <c r="J37" s="182"/>
      <c r="K37" s="182"/>
      <c r="L37" s="182"/>
      <c r="M37" s="182"/>
      <c r="N37" s="182"/>
      <c r="O37" s="182"/>
      <c r="P37" s="182"/>
    </row>
    <row r="38" spans="1:16" s="28" customFormat="1" ht="30.75" customHeight="1">
      <c r="A38" s="178" t="s">
        <v>325</v>
      </c>
      <c r="B38" s="187" t="s">
        <v>63</v>
      </c>
      <c r="C38" s="70" t="s">
        <v>291</v>
      </c>
      <c r="D38" s="71" t="str">
        <f>IF($G$38=$F$64,$B$63,$D$63)</f>
        <v>☑</v>
      </c>
      <c r="E38" s="71" t="s">
        <v>250</v>
      </c>
      <c r="F38" s="183" t="str">
        <f>IF(G38&lt;2,"지도 사항을 상세히 기재해 주세요!","")</f>
        <v/>
      </c>
      <c r="G38" s="203">
        <v>3</v>
      </c>
      <c r="H38"/>
      <c r="J38" s="181" t="s">
        <v>224</v>
      </c>
      <c r="K38" s="181" t="s">
        <v>27</v>
      </c>
      <c r="L38" s="181" t="s">
        <v>11</v>
      </c>
      <c r="M38" s="181" t="s">
        <v>15</v>
      </c>
      <c r="N38" s="181" t="s">
        <v>3</v>
      </c>
      <c r="O38" s="181"/>
      <c r="P38" s="181"/>
    </row>
    <row r="39" spans="1:16" s="28" customFormat="1" ht="19.5" customHeight="1">
      <c r="A39" s="178"/>
      <c r="B39" s="190"/>
      <c r="C39" s="72" t="s">
        <v>276</v>
      </c>
      <c r="D39" s="73" t="str">
        <f>IF($G$38=$F$65,$B$63,$D$63)</f>
        <v>□</v>
      </c>
      <c r="E39" s="73" t="s">
        <v>226</v>
      </c>
      <c r="F39" s="184"/>
      <c r="G39" s="204"/>
      <c r="H39"/>
      <c r="J39" s="193"/>
      <c r="K39" s="193"/>
      <c r="L39" s="193"/>
      <c r="M39" s="193"/>
      <c r="N39" s="193"/>
      <c r="O39" s="193"/>
      <c r="P39" s="193"/>
    </row>
    <row r="40" spans="1:16" s="28" customFormat="1" ht="19.5" customHeight="1">
      <c r="A40" s="174"/>
      <c r="B40" s="191"/>
      <c r="C40" s="74" t="s">
        <v>278</v>
      </c>
      <c r="D40" s="75" t="str">
        <f>IF($G$38=$F$66,$B$63,$D$63)</f>
        <v>□</v>
      </c>
      <c r="E40" s="75" t="s">
        <v>209</v>
      </c>
      <c r="F40" s="185"/>
      <c r="G40" s="205"/>
      <c r="H40"/>
      <c r="J40" s="182"/>
      <c r="K40" s="182"/>
      <c r="L40" s="182"/>
      <c r="M40" s="182"/>
      <c r="N40" s="182"/>
      <c r="O40" s="182"/>
      <c r="P40" s="182"/>
    </row>
    <row r="41" spans="1:16" s="28" customFormat="1" ht="27.75" customHeight="1">
      <c r="A41" s="175" t="s">
        <v>335</v>
      </c>
      <c r="B41" s="187" t="s">
        <v>248</v>
      </c>
      <c r="C41" s="70" t="s">
        <v>291</v>
      </c>
      <c r="D41" s="71" t="str">
        <f>IF($G$41=$F$64,$B$63,$D$63)</f>
        <v>☑</v>
      </c>
      <c r="E41" s="71" t="s">
        <v>121</v>
      </c>
      <c r="F41" s="183" t="str">
        <f>IF(G41&lt;1,"지도 사항을 상세히 기재해 주세요!","")</f>
        <v/>
      </c>
      <c r="G41" s="203">
        <v>3</v>
      </c>
      <c r="H41"/>
      <c r="J41" s="181" t="s">
        <v>170</v>
      </c>
      <c r="K41" s="181" t="s">
        <v>18</v>
      </c>
      <c r="L41" s="181" t="s">
        <v>2</v>
      </c>
      <c r="M41" s="181" t="s">
        <v>148</v>
      </c>
      <c r="N41" s="181"/>
      <c r="O41" s="181"/>
      <c r="P41" s="181"/>
    </row>
    <row r="42" spans="1:16" s="28" customFormat="1" ht="42.75" customHeight="1">
      <c r="A42" s="175"/>
      <c r="B42" s="190"/>
      <c r="C42" s="72" t="s">
        <v>276</v>
      </c>
      <c r="D42" s="73" t="str">
        <f>IF($G$41=$F$65,$B$63,$D$63)</f>
        <v>□</v>
      </c>
      <c r="E42" s="73" t="s">
        <v>257</v>
      </c>
      <c r="F42" s="184"/>
      <c r="G42" s="204"/>
      <c r="H42"/>
      <c r="J42" s="193"/>
      <c r="K42" s="193"/>
      <c r="L42" s="193"/>
      <c r="M42" s="193"/>
      <c r="N42" s="193"/>
      <c r="O42" s="193"/>
      <c r="P42" s="193"/>
    </row>
    <row r="43" spans="1:16" s="28" customFormat="1" ht="19.5" customHeight="1">
      <c r="A43" s="175"/>
      <c r="B43" s="191"/>
      <c r="C43" s="74" t="s">
        <v>278</v>
      </c>
      <c r="D43" s="75" t="str">
        <f>IF($G$41=$F$66,$B$63,$D$63)</f>
        <v>□</v>
      </c>
      <c r="E43" s="75" t="s">
        <v>209</v>
      </c>
      <c r="F43" s="185"/>
      <c r="G43" s="205"/>
      <c r="H43"/>
      <c r="J43" s="182"/>
      <c r="K43" s="182"/>
      <c r="L43" s="182"/>
      <c r="M43" s="182"/>
      <c r="N43" s="182"/>
      <c r="O43" s="182"/>
      <c r="P43" s="182"/>
    </row>
    <row r="44" spans="1:16" s="28" customFormat="1" ht="19.5" customHeight="1">
      <c r="A44" s="175"/>
      <c r="B44" s="187" t="s">
        <v>70</v>
      </c>
      <c r="C44" s="70" t="s">
        <v>291</v>
      </c>
      <c r="D44" s="71" t="str">
        <f>IF($G$44=$D$64,$B$63,$D$63)</f>
        <v>☑</v>
      </c>
      <c r="E44" s="71" t="s">
        <v>93</v>
      </c>
      <c r="F44" s="186"/>
      <c r="G44" s="203">
        <v>2</v>
      </c>
      <c r="H44"/>
      <c r="J44" s="181" t="s">
        <v>195</v>
      </c>
      <c r="K44" s="181" t="s">
        <v>167</v>
      </c>
      <c r="L44" s="181" t="s">
        <v>239</v>
      </c>
      <c r="M44" s="181"/>
      <c r="N44" s="181"/>
      <c r="O44" s="181"/>
      <c r="P44" s="181"/>
    </row>
    <row r="45" spans="1:16" s="28" customFormat="1" ht="25.5" customHeight="1">
      <c r="A45" s="175"/>
      <c r="B45" s="191"/>
      <c r="C45" s="74" t="s">
        <v>278</v>
      </c>
      <c r="D45" s="75" t="str">
        <f>IF($G$44=$D$65,$B$63,$D$63)</f>
        <v>□</v>
      </c>
      <c r="E45" s="75" t="s">
        <v>161</v>
      </c>
      <c r="F45" s="185"/>
      <c r="G45" s="205"/>
      <c r="H45"/>
      <c r="J45" s="182"/>
      <c r="K45" s="182"/>
      <c r="L45" s="182"/>
      <c r="M45" s="182"/>
      <c r="N45" s="182"/>
      <c r="O45" s="182"/>
      <c r="P45" s="182"/>
    </row>
    <row r="46" spans="1:16" s="28" customFormat="1" ht="28.5" customHeight="1">
      <c r="A46" s="179" t="s">
        <v>289</v>
      </c>
      <c r="B46" s="187" t="s">
        <v>142</v>
      </c>
      <c r="C46" s="70" t="s">
        <v>291</v>
      </c>
      <c r="D46" s="71" t="str">
        <f>IF($G$46=$F$64,$B$63,$D$63)</f>
        <v>☑</v>
      </c>
      <c r="E46" s="71" t="s">
        <v>311</v>
      </c>
      <c r="F46" s="183"/>
      <c r="G46" s="203">
        <v>3</v>
      </c>
      <c r="H46"/>
      <c r="J46" s="181" t="s">
        <v>187</v>
      </c>
      <c r="K46" s="181" t="s">
        <v>164</v>
      </c>
      <c r="L46" s="181" t="s">
        <v>192</v>
      </c>
      <c r="M46" s="181"/>
      <c r="N46" s="181"/>
      <c r="O46" s="181"/>
      <c r="P46" s="181"/>
    </row>
    <row r="47" spans="1:16" s="28" customFormat="1" ht="19.5" customHeight="1">
      <c r="A47" s="178"/>
      <c r="B47" s="190"/>
      <c r="C47" s="72" t="s">
        <v>276</v>
      </c>
      <c r="D47" s="73" t="str">
        <f>IF($G$46=$F$65,$B$63,$D$63)</f>
        <v>□</v>
      </c>
      <c r="E47" s="73" t="s">
        <v>205</v>
      </c>
      <c r="F47" s="184"/>
      <c r="G47" s="204"/>
      <c r="H47"/>
      <c r="J47" s="193"/>
      <c r="K47" s="193"/>
      <c r="L47" s="193"/>
      <c r="M47" s="193"/>
      <c r="N47" s="193"/>
      <c r="O47" s="193"/>
      <c r="P47" s="193"/>
    </row>
    <row r="48" spans="1:16" s="28" customFormat="1" ht="21.75" customHeight="1">
      <c r="A48" s="174"/>
      <c r="B48" s="191"/>
      <c r="C48" s="74" t="s">
        <v>278</v>
      </c>
      <c r="D48" s="75" t="str">
        <f>IF($G$46=$F$66,$B$63,$D$63)</f>
        <v>□</v>
      </c>
      <c r="E48" s="75" t="s">
        <v>6</v>
      </c>
      <c r="F48" s="185"/>
      <c r="G48" s="205"/>
      <c r="H48"/>
      <c r="J48" s="182"/>
      <c r="K48" s="182"/>
      <c r="L48" s="182"/>
      <c r="M48" s="182"/>
      <c r="N48" s="182"/>
      <c r="O48" s="182"/>
      <c r="P48" s="182"/>
    </row>
    <row r="49" spans="1:16" s="28" customFormat="1" ht="30.75" customHeight="1">
      <c r="A49" s="180" t="s">
        <v>14</v>
      </c>
      <c r="B49" s="187" t="s">
        <v>302</v>
      </c>
      <c r="C49" s="70" t="s">
        <v>291</v>
      </c>
      <c r="D49" s="71" t="str">
        <f>IF($G$49=$A$64,$B$63,$D$63)</f>
        <v>☑</v>
      </c>
      <c r="E49" s="71" t="s">
        <v>72</v>
      </c>
      <c r="F49" s="183"/>
      <c r="G49" s="203">
        <v>2</v>
      </c>
      <c r="H49"/>
      <c r="J49" s="181" t="s">
        <v>81</v>
      </c>
      <c r="K49" s="181" t="s">
        <v>98</v>
      </c>
      <c r="L49" s="181" t="s">
        <v>109</v>
      </c>
      <c r="M49" s="181"/>
      <c r="N49" s="181"/>
      <c r="O49" s="181"/>
      <c r="P49" s="181"/>
    </row>
    <row r="50" spans="1:16" s="28" customFormat="1" ht="22.5" customHeight="1">
      <c r="A50" s="180"/>
      <c r="B50" s="190"/>
      <c r="C50" s="72" t="s">
        <v>276</v>
      </c>
      <c r="D50" s="73" t="str">
        <f>IF($G$49=$A$65,$B$63,$D$63)</f>
        <v>□</v>
      </c>
      <c r="E50" s="73" t="s">
        <v>196</v>
      </c>
      <c r="F50" s="184"/>
      <c r="G50" s="204"/>
      <c r="H50"/>
      <c r="J50" s="193"/>
      <c r="K50" s="193"/>
      <c r="L50" s="193"/>
      <c r="M50" s="193"/>
      <c r="N50" s="193"/>
      <c r="O50" s="193"/>
      <c r="P50" s="193"/>
    </row>
    <row r="51" spans="1:16" s="28" customFormat="1" ht="19.5" customHeight="1">
      <c r="A51" s="180"/>
      <c r="B51" s="191"/>
      <c r="C51" s="74" t="s">
        <v>278</v>
      </c>
      <c r="D51" s="75" t="str">
        <f>IF($G$49=$A$66,$B$63,$D$63)</f>
        <v>□</v>
      </c>
      <c r="E51" s="75" t="s">
        <v>236</v>
      </c>
      <c r="F51" s="185"/>
      <c r="G51" s="205"/>
      <c r="H51"/>
      <c r="J51" s="182"/>
      <c r="K51" s="182"/>
      <c r="L51" s="182"/>
      <c r="M51" s="182"/>
      <c r="N51" s="182"/>
      <c r="O51" s="182"/>
      <c r="P51" s="182"/>
    </row>
    <row r="52" spans="1:16" s="28" customFormat="1" ht="30.75" customHeight="1">
      <c r="A52" s="175" t="s">
        <v>33</v>
      </c>
      <c r="B52" s="187" t="s">
        <v>185</v>
      </c>
      <c r="C52" s="70" t="s">
        <v>291</v>
      </c>
      <c r="D52" s="71" t="str">
        <f>IF($G$52=$F$64,$B$63,$D$63)</f>
        <v>☑</v>
      </c>
      <c r="E52" s="71" t="s">
        <v>128</v>
      </c>
      <c r="F52" s="183" t="str">
        <f>IF(G52&lt;1,"지도 사항을 상세히 기재해 주세요!","")</f>
        <v/>
      </c>
      <c r="G52" s="203">
        <v>3</v>
      </c>
      <c r="H52"/>
      <c r="J52" s="181" t="s">
        <v>83</v>
      </c>
      <c r="K52" s="181" t="s">
        <v>174</v>
      </c>
      <c r="L52" s="181" t="s">
        <v>193</v>
      </c>
      <c r="M52" s="181"/>
      <c r="N52" s="181"/>
      <c r="O52" s="181"/>
      <c r="P52" s="181"/>
    </row>
    <row r="53" spans="1:16" s="28" customFormat="1" ht="30.75" customHeight="1">
      <c r="A53" s="175"/>
      <c r="B53" s="190"/>
      <c r="C53" s="72" t="s">
        <v>276</v>
      </c>
      <c r="D53" s="73" t="str">
        <f>IF($G$52=$F$65,$B$63,$D$63)</f>
        <v>□</v>
      </c>
      <c r="E53" s="73" t="s">
        <v>186</v>
      </c>
      <c r="F53" s="184"/>
      <c r="G53" s="204"/>
      <c r="H53"/>
      <c r="J53" s="193"/>
      <c r="K53" s="193"/>
      <c r="L53" s="193"/>
      <c r="M53" s="193"/>
      <c r="N53" s="193"/>
      <c r="O53" s="193"/>
      <c r="P53" s="193"/>
    </row>
    <row r="54" spans="1:16" s="28" customFormat="1" ht="19.5" customHeight="1">
      <c r="A54" s="175"/>
      <c r="B54" s="191"/>
      <c r="C54" s="74" t="s">
        <v>278</v>
      </c>
      <c r="D54" s="75" t="str">
        <f>IF($G$52=$F$66,$B$63,$D$63)</f>
        <v>□</v>
      </c>
      <c r="E54" s="75" t="s">
        <v>95</v>
      </c>
      <c r="F54" s="185"/>
      <c r="G54" s="205"/>
      <c r="H54"/>
      <c r="J54" s="182"/>
      <c r="K54" s="182"/>
      <c r="L54" s="182"/>
      <c r="M54" s="182"/>
      <c r="N54" s="182"/>
      <c r="O54" s="182"/>
      <c r="P54" s="182"/>
    </row>
    <row r="55" spans="1:16" s="28" customFormat="1" ht="30.75" customHeight="1">
      <c r="A55" s="175"/>
      <c r="B55" s="187" t="s">
        <v>246</v>
      </c>
      <c r="C55" s="70" t="s">
        <v>291</v>
      </c>
      <c r="D55" s="71" t="str">
        <f>IF($G$55=$F$64,$B$63,$D$63)</f>
        <v>☑</v>
      </c>
      <c r="E55" s="71" t="s">
        <v>304</v>
      </c>
      <c r="F55" s="192"/>
      <c r="G55" s="203">
        <v>3</v>
      </c>
      <c r="H55"/>
      <c r="J55" s="181" t="s">
        <v>19</v>
      </c>
      <c r="K55" s="181" t="s">
        <v>39</v>
      </c>
      <c r="L55" s="181" t="s">
        <v>23</v>
      </c>
      <c r="M55" s="181"/>
      <c r="N55" s="181"/>
      <c r="O55" s="181"/>
      <c r="P55" s="181"/>
    </row>
    <row r="56" spans="1:16" s="28" customFormat="1" ht="30.75" customHeight="1">
      <c r="A56" s="175"/>
      <c r="B56" s="190"/>
      <c r="C56" s="72" t="s">
        <v>276</v>
      </c>
      <c r="D56" s="73" t="str">
        <f>IF($G$55=$F$65,$B$63,$D$63)</f>
        <v>□</v>
      </c>
      <c r="E56" s="73" t="s">
        <v>131</v>
      </c>
      <c r="F56" s="184"/>
      <c r="G56" s="204"/>
      <c r="H56"/>
      <c r="J56" s="193"/>
      <c r="K56" s="193"/>
      <c r="L56" s="193"/>
      <c r="M56" s="193"/>
      <c r="N56" s="193"/>
      <c r="O56" s="193"/>
      <c r="P56" s="193"/>
    </row>
    <row r="57" spans="1:16" s="28" customFormat="1" ht="19.5" customHeight="1">
      <c r="A57" s="175"/>
      <c r="B57" s="191"/>
      <c r="C57" s="74" t="s">
        <v>278</v>
      </c>
      <c r="D57" s="75" t="str">
        <f>IF($G$55=$F$66,$B$63,$D$63)</f>
        <v>□</v>
      </c>
      <c r="E57" s="75" t="s">
        <v>160</v>
      </c>
      <c r="F57" s="185"/>
      <c r="G57" s="205"/>
      <c r="H57"/>
      <c r="J57" s="182"/>
      <c r="K57" s="182"/>
      <c r="L57" s="182"/>
      <c r="M57" s="182"/>
      <c r="N57" s="182"/>
      <c r="O57" s="182"/>
      <c r="P57" s="182"/>
    </row>
    <row r="58" spans="1:16" s="28" customFormat="1" ht="30.75" customHeight="1">
      <c r="A58" s="175" t="s">
        <v>329</v>
      </c>
      <c r="B58" s="187" t="s">
        <v>138</v>
      </c>
      <c r="C58" s="70" t="s">
        <v>291</v>
      </c>
      <c r="D58" s="71" t="str">
        <f>IF($G$58=$G$64,$B$63,$D$63)</f>
        <v>☑</v>
      </c>
      <c r="E58" s="71" t="s">
        <v>169</v>
      </c>
      <c r="F58" s="183" t="str">
        <f>IF(G58&lt;2,"지도 사항을 상세히 기재해 주세요!","")</f>
        <v/>
      </c>
      <c r="G58" s="203">
        <v>3</v>
      </c>
      <c r="H58"/>
      <c r="J58" s="181" t="s">
        <v>203</v>
      </c>
      <c r="K58" s="181"/>
      <c r="L58" s="181"/>
      <c r="M58" s="181"/>
      <c r="N58" s="181"/>
      <c r="O58" s="181"/>
      <c r="P58" s="181"/>
    </row>
    <row r="59" spans="1:16" s="28" customFormat="1" ht="19.5" customHeight="1">
      <c r="A59" s="176"/>
      <c r="B59" s="188"/>
      <c r="C59" s="76" t="s">
        <v>278</v>
      </c>
      <c r="D59" s="77" t="str">
        <f>IF($G$58=$G$66,$B$63,$D$63)</f>
        <v>□</v>
      </c>
      <c r="E59" s="77" t="s">
        <v>97</v>
      </c>
      <c r="F59" s="189"/>
      <c r="G59" s="205"/>
      <c r="H59"/>
      <c r="J59" s="182"/>
      <c r="K59" s="182"/>
      <c r="L59" s="182"/>
      <c r="M59" s="182"/>
      <c r="N59" s="182"/>
      <c r="O59" s="182"/>
      <c r="P59" s="182"/>
    </row>
    <row r="60" spans="2:15" s="8" customFormat="1" ht="13.5" customHeight="1">
      <c r="B60" s="14"/>
      <c r="C60" s="14"/>
      <c r="D60" s="14"/>
      <c r="E60" s="14"/>
      <c r="F60" s="9"/>
      <c r="G60" s="10"/>
      <c r="H60"/>
      <c r="I60" s="49"/>
      <c r="J60" s="49"/>
      <c r="K60" s="49"/>
      <c r="L60" s="49"/>
      <c r="M60" s="49"/>
      <c r="N60" s="49"/>
      <c r="O60" s="49"/>
    </row>
    <row r="61" spans="2:15" s="8" customFormat="1" ht="13.5" customHeight="1">
      <c r="B61" s="194"/>
      <c r="C61" s="194"/>
      <c r="D61" s="194"/>
      <c r="E61" s="194"/>
      <c r="F61" s="9"/>
      <c r="G61" s="10"/>
      <c r="H61"/>
      <c r="I61" s="49"/>
      <c r="J61" s="49"/>
      <c r="K61" s="49"/>
      <c r="L61" s="49"/>
      <c r="M61" s="49"/>
      <c r="N61" s="49"/>
      <c r="O61" s="49"/>
    </row>
    <row r="62" spans="2:15" s="8" customFormat="1" ht="13.5" customHeight="1">
      <c r="B62" s="194"/>
      <c r="C62" s="194"/>
      <c r="D62" s="194"/>
      <c r="E62" s="194"/>
      <c r="F62" s="9"/>
      <c r="G62" s="10"/>
      <c r="H62"/>
      <c r="I62" s="49"/>
      <c r="J62" s="49"/>
      <c r="K62" s="49"/>
      <c r="L62" s="49"/>
      <c r="M62" s="49"/>
      <c r="N62" s="49"/>
      <c r="O62" s="49"/>
    </row>
    <row r="63" spans="1:15" s="8" customFormat="1" ht="15" customHeight="1" hidden="1">
      <c r="A63" s="26"/>
      <c r="B63" s="5" t="s">
        <v>282</v>
      </c>
      <c r="C63" s="5"/>
      <c r="D63" s="5" t="s">
        <v>272</v>
      </c>
      <c r="E63" s="9"/>
      <c r="G63" s="10"/>
      <c r="H63"/>
      <c r="I63" s="49"/>
      <c r="J63" s="49"/>
      <c r="K63" s="49"/>
      <c r="L63" s="49"/>
      <c r="M63" s="49"/>
      <c r="N63" s="49"/>
      <c r="O63" s="49"/>
    </row>
    <row r="64" spans="1:19" s="8" customFormat="1" ht="13.5" customHeight="1" hidden="1">
      <c r="A64" s="41">
        <v>2</v>
      </c>
      <c r="B64" s="41">
        <v>1</v>
      </c>
      <c r="C64" s="41"/>
      <c r="D64" s="41">
        <v>2</v>
      </c>
      <c r="E64" s="41">
        <v>1</v>
      </c>
      <c r="F64" s="41">
        <v>3</v>
      </c>
      <c r="G64" s="10">
        <v>3</v>
      </c>
      <c r="H64"/>
      <c r="I64" s="49"/>
      <c r="J64" s="49"/>
      <c r="K64" s="49"/>
      <c r="L64" s="49"/>
      <c r="M64" s="49"/>
      <c r="N64" s="49"/>
      <c r="O64" s="49"/>
      <c r="Q64" s="1"/>
      <c r="R64" s="1"/>
      <c r="S64" s="1"/>
    </row>
    <row r="65" spans="1:7" ht="13.5" customHeight="1" hidden="1">
      <c r="A65" s="41">
        <v>1</v>
      </c>
      <c r="B65" s="41">
        <v>0.5</v>
      </c>
      <c r="C65" s="41"/>
      <c r="D65" s="41">
        <v>0</v>
      </c>
      <c r="E65" s="41">
        <v>0</v>
      </c>
      <c r="F65" s="41">
        <v>1.5</v>
      </c>
      <c r="G65" s="3">
        <v>0</v>
      </c>
    </row>
    <row r="66" spans="1:6" ht="13.5" customHeight="1" hidden="1">
      <c r="A66" s="42">
        <v>0</v>
      </c>
      <c r="B66" s="42">
        <v>0</v>
      </c>
      <c r="C66" s="45"/>
      <c r="D66" s="14"/>
      <c r="E66" s="12"/>
      <c r="F66" s="42">
        <v>0</v>
      </c>
    </row>
  </sheetData>
  <mergeCells count="201">
    <mergeCell ref="A41:A45"/>
    <mergeCell ref="A46:A48"/>
    <mergeCell ref="A58:A59"/>
    <mergeCell ref="A49:A51"/>
    <mergeCell ref="A52:A57"/>
    <mergeCell ref="J58:J59"/>
    <mergeCell ref="F41:F43"/>
    <mergeCell ref="F44:F45"/>
    <mergeCell ref="F5:F7"/>
    <mergeCell ref="F8:F10"/>
    <mergeCell ref="F11:F13"/>
    <mergeCell ref="F14:F16"/>
    <mergeCell ref="F17:F19"/>
    <mergeCell ref="F20:F22"/>
    <mergeCell ref="B58:B59"/>
    <mergeCell ref="F58:F59"/>
    <mergeCell ref="B55:B57"/>
    <mergeCell ref="F55:F57"/>
    <mergeCell ref="O32:O34"/>
    <mergeCell ref="P32:P34"/>
    <mergeCell ref="K35:K37"/>
    <mergeCell ref="L35:L37"/>
    <mergeCell ref="M35:M37"/>
    <mergeCell ref="N35:N37"/>
    <mergeCell ref="B52:B54"/>
    <mergeCell ref="F52:F54"/>
    <mergeCell ref="O29:O31"/>
    <mergeCell ref="P29:P31"/>
    <mergeCell ref="M32:M34"/>
    <mergeCell ref="N32:N34"/>
    <mergeCell ref="J55:J57"/>
    <mergeCell ref="J52:J54"/>
    <mergeCell ref="J49:J51"/>
    <mergeCell ref="J44:J45"/>
    <mergeCell ref="J46:J48"/>
    <mergeCell ref="B49:B51"/>
    <mergeCell ref="F49:F51"/>
    <mergeCell ref="B46:B48"/>
    <mergeCell ref="B44:B45"/>
    <mergeCell ref="F46:F48"/>
    <mergeCell ref="B38:B40"/>
    <mergeCell ref="B41:B43"/>
    <mergeCell ref="N26:N28"/>
    <mergeCell ref="M29:M31"/>
    <mergeCell ref="N29:N31"/>
    <mergeCell ref="K32:K34"/>
    <mergeCell ref="L32:L34"/>
    <mergeCell ref="J35:J37"/>
    <mergeCell ref="J29:J31"/>
    <mergeCell ref="J38:J40"/>
    <mergeCell ref="J41:J43"/>
    <mergeCell ref="P17:P19"/>
    <mergeCell ref="P20:P22"/>
    <mergeCell ref="N23:N25"/>
    <mergeCell ref="O23:O25"/>
    <mergeCell ref="P23:P25"/>
    <mergeCell ref="M26:M28"/>
    <mergeCell ref="L29:L31"/>
    <mergeCell ref="O26:O28"/>
    <mergeCell ref="P26:P28"/>
    <mergeCell ref="M23:M25"/>
    <mergeCell ref="J23:J25"/>
    <mergeCell ref="J20:J22"/>
    <mergeCell ref="F29:F31"/>
    <mergeCell ref="B35:B37"/>
    <mergeCell ref="F35:F37"/>
    <mergeCell ref="J32:J34"/>
    <mergeCell ref="M17:M19"/>
    <mergeCell ref="N17:N19"/>
    <mergeCell ref="O17:O19"/>
    <mergeCell ref="M20:M22"/>
    <mergeCell ref="N20:N22"/>
    <mergeCell ref="O20:O22"/>
    <mergeCell ref="J17:J19"/>
    <mergeCell ref="B26:B28"/>
    <mergeCell ref="J26:J28"/>
    <mergeCell ref="L23:L25"/>
    <mergeCell ref="L26:L28"/>
    <mergeCell ref="B17:B19"/>
    <mergeCell ref="K17:K19"/>
    <mergeCell ref="K20:K22"/>
    <mergeCell ref="F26:F28"/>
    <mergeCell ref="B8:B10"/>
    <mergeCell ref="J8:J10"/>
    <mergeCell ref="B11:B13"/>
    <mergeCell ref="J11:J13"/>
    <mergeCell ref="B5:B7"/>
    <mergeCell ref="L17:L19"/>
    <mergeCell ref="L20:L22"/>
    <mergeCell ref="B62:E62"/>
    <mergeCell ref="J5:J7"/>
    <mergeCell ref="J14:J16"/>
    <mergeCell ref="B20:B22"/>
    <mergeCell ref="B14:B16"/>
    <mergeCell ref="B32:B34"/>
    <mergeCell ref="B61:E61"/>
    <mergeCell ref="F38:F40"/>
    <mergeCell ref="F32:F34"/>
    <mergeCell ref="F23:F25"/>
    <mergeCell ref="B29:B31"/>
    <mergeCell ref="K23:K25"/>
    <mergeCell ref="K26:K28"/>
    <mergeCell ref="K29:K31"/>
    <mergeCell ref="C4:E4"/>
    <mergeCell ref="P8:P10"/>
    <mergeCell ref="O11:O13"/>
    <mergeCell ref="P11:P13"/>
    <mergeCell ref="K14:K16"/>
    <mergeCell ref="L14:L16"/>
    <mergeCell ref="M14:M16"/>
    <mergeCell ref="N14:N16"/>
    <mergeCell ref="O14:O16"/>
    <mergeCell ref="P14:P16"/>
    <mergeCell ref="B23:B25"/>
    <mergeCell ref="K8:K10"/>
    <mergeCell ref="L8:L10"/>
    <mergeCell ref="M8:M10"/>
    <mergeCell ref="N8:N10"/>
    <mergeCell ref="O8:O10"/>
    <mergeCell ref="K11:K13"/>
    <mergeCell ref="L11:L13"/>
    <mergeCell ref="M11:M13"/>
    <mergeCell ref="N11:N13"/>
    <mergeCell ref="K5:K7"/>
    <mergeCell ref="L5:L7"/>
    <mergeCell ref="M5:M7"/>
    <mergeCell ref="N5:N7"/>
    <mergeCell ref="O5:O7"/>
    <mergeCell ref="P5:P7"/>
    <mergeCell ref="O35:O37"/>
    <mergeCell ref="P35:P37"/>
    <mergeCell ref="K38:K40"/>
    <mergeCell ref="L38:L40"/>
    <mergeCell ref="M38:M40"/>
    <mergeCell ref="N38:N40"/>
    <mergeCell ref="O38:O40"/>
    <mergeCell ref="P38:P40"/>
    <mergeCell ref="K41:K43"/>
    <mergeCell ref="L41:L43"/>
    <mergeCell ref="M41:M43"/>
    <mergeCell ref="N41:N43"/>
    <mergeCell ref="O41:O43"/>
    <mergeCell ref="P41:P43"/>
    <mergeCell ref="K46:K48"/>
    <mergeCell ref="L46:L48"/>
    <mergeCell ref="M46:M48"/>
    <mergeCell ref="N46:N48"/>
    <mergeCell ref="O46:O48"/>
    <mergeCell ref="P46:P48"/>
    <mergeCell ref="K49:K51"/>
    <mergeCell ref="L49:L51"/>
    <mergeCell ref="M49:M51"/>
    <mergeCell ref="N49:N51"/>
    <mergeCell ref="O49:O51"/>
    <mergeCell ref="P49:P51"/>
    <mergeCell ref="K52:K54"/>
    <mergeCell ref="L52:L54"/>
    <mergeCell ref="M52:M54"/>
    <mergeCell ref="N52:N54"/>
    <mergeCell ref="O52:O54"/>
    <mergeCell ref="P52:P54"/>
    <mergeCell ref="K55:K57"/>
    <mergeCell ref="L55:L57"/>
    <mergeCell ref="M55:M57"/>
    <mergeCell ref="N55:N57"/>
    <mergeCell ref="O55:O57"/>
    <mergeCell ref="P55:P57"/>
    <mergeCell ref="K58:K59"/>
    <mergeCell ref="L58:L59"/>
    <mergeCell ref="M58:M59"/>
    <mergeCell ref="N58:N59"/>
    <mergeCell ref="O58:O59"/>
    <mergeCell ref="P58:P59"/>
    <mergeCell ref="K44:K45"/>
    <mergeCell ref="L44:L45"/>
    <mergeCell ref="M44:M45"/>
    <mergeCell ref="N44:N45"/>
    <mergeCell ref="O44:O45"/>
    <mergeCell ref="P44:P45"/>
    <mergeCell ref="A5:A25"/>
    <mergeCell ref="G20:G22"/>
    <mergeCell ref="G23:G25"/>
    <mergeCell ref="G38:G40"/>
    <mergeCell ref="G41:G43"/>
    <mergeCell ref="G29:G31"/>
    <mergeCell ref="G14:G16"/>
    <mergeCell ref="G17:G19"/>
    <mergeCell ref="G11:G13"/>
    <mergeCell ref="G5:G7"/>
    <mergeCell ref="G8:G10"/>
    <mergeCell ref="G26:G28"/>
    <mergeCell ref="G35:G37"/>
    <mergeCell ref="G32:G34"/>
    <mergeCell ref="G46:G48"/>
    <mergeCell ref="G44:G45"/>
    <mergeCell ref="G49:G51"/>
    <mergeCell ref="G55:G57"/>
    <mergeCell ref="G52:G54"/>
    <mergeCell ref="G58:G59"/>
    <mergeCell ref="A26:A31"/>
    <mergeCell ref="A32:A40"/>
  </mergeCells>
  <conditionalFormatting sqref="G5:G59">
    <cfRule type="cellIs" priority="1" dxfId="13" operator="equal" stopIfTrue="1">
      <formula>""</formula>
    </cfRule>
  </conditionalFormatting>
  <dataValidations count="38">
    <dataValidation errorStyle="information" type="list" allowBlank="1" showInputMessage="1" showErrorMessage="1" errorTitle="입력주의사항" error="목록에서 선택해주세요!&#10;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&#10;직접입력시 [확인]을 눌러주세요." sqref="F52:F54">
      <formula1>$J$52:$P$52</formula1>
    </dataValidation>
    <dataValidation errorStyle="information" type="list" allowBlank="1" showInputMessage="1" showErrorMessage="1" errorTitle="입력주의사항" error="목록에서 선택해주세요!&#10;직접입력시 [확인]을 눌러주세요." sqref="F49:F51">
      <formula1>$J$49:$P$49</formula1>
    </dataValidation>
    <dataValidation errorStyle="information" type="list" allowBlank="1" showInputMessage="1" showErrorMessage="1" errorTitle="입력주의사항" error="목록에서 선택해주세요!&#10;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&#10;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&#10;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&#10;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&#10;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&#10;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&#10;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&#10;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&#10;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&#10;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&#10;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&#10;직접입력시 [확인]을 눌러주세요." sqref="F58:F59">
      <formula1>$J$58:$P$58</formula1>
    </dataValidation>
    <dataValidation type="list" allowBlank="1" showInputMessage="1" showErrorMessage="1" errorTitle="입력오류" error="목록에서 선택해 주세요!" sqref="G29:G31">
      <formula1>$A$64:$A$66</formula1>
    </dataValidation>
    <dataValidation errorStyle="information" type="list" allowBlank="1" showInputMessage="1" showErrorMessage="1" errorTitle="입력주의사항" error="목록에서 선택해주세요!&#10;직접입력시 [확인]을 눌러주세요." sqref="F55:F57">
      <formula1>$J$55:$P$55</formula1>
    </dataValidation>
    <dataValidation type="list" operator="equal" allowBlank="1" showInputMessage="1" showErrorMessage="1" errorTitle="입력오류" error="목록에서 선택해 주세요!" sqref="G5:G7">
      <formula1>$A$64:$A$66</formula1>
    </dataValidation>
    <dataValidation type="list" operator="equal" allowBlank="1" showInputMessage="1" showErrorMessage="1" errorTitle="입력오류" error="목록에서 선택해 주세요!" sqref="G8:G10">
      <formula1>$F$64:$F$66</formula1>
    </dataValidation>
    <dataValidation type="list" operator="equal" allowBlank="1" showInputMessage="1" showErrorMessage="1" errorTitle="입력오류" error="목록에서 선택해 주세요!" sqref="G11:G13">
      <formula1>$A$64:$A$66</formula1>
    </dataValidation>
    <dataValidation type="list" operator="equal" allowBlank="1" showInputMessage="1" showErrorMessage="1" errorTitle="입력오류" error="목록에서 선택해 주세요!" sqref="G14:G16">
      <formula1>$F$64:$F$66</formula1>
    </dataValidation>
    <dataValidation type="list" operator="equal" allowBlank="1" showInputMessage="1" showErrorMessage="1" errorTitle="입력오류" error="목록에서 선택해 주세요!" sqref="G17:G19">
      <formula1>$F$64:$F$66</formula1>
    </dataValidation>
    <dataValidation type="list" operator="equal" allowBlank="1" showInputMessage="1" showErrorMessage="1" errorTitle="입력오류" error="목록에서 선택해 주세요!" sqref="G20:G22">
      <formula1>$A$64:$A$66</formula1>
    </dataValidation>
    <dataValidation type="list" operator="equal" allowBlank="1" showInputMessage="1" showErrorMessage="1" errorTitle="입력오류" error="목록에서 선택해 주세요!" sqref="G23:G25">
      <formula1>$A$64:$A$66</formula1>
    </dataValidation>
    <dataValidation type="list" operator="equal" allowBlank="1" showInputMessage="1" showErrorMessage="1" errorTitle="입력오류" error="목록에서 선택해 주세요!" sqref="G26:G28">
      <formula1>$F$64:$F$66</formula1>
    </dataValidation>
    <dataValidation type="list" operator="equal" allowBlank="1" showInputMessage="1" showErrorMessage="1" errorTitle="입력오류" error="목록에서 선택해 주세요!" sqref="G32:G34">
      <formula1>$F$64:$F$66</formula1>
    </dataValidation>
    <dataValidation type="list" operator="equal" allowBlank="1" showInputMessage="1" showErrorMessage="1" errorTitle="입력오류" error="목록에서 선택해 주세요!" sqref="G35:G37">
      <formula1>$A$64:$A$66</formula1>
    </dataValidation>
    <dataValidation type="list" operator="equal" allowBlank="1" showInputMessage="1" showErrorMessage="1" errorTitle="입력오류" error="목록에서 선택해 주세요!" sqref="G38:G40">
      <formula1>$F$64:$F$66</formula1>
    </dataValidation>
    <dataValidation type="list" operator="equal" allowBlank="1" showInputMessage="1" showErrorMessage="1" errorTitle="입력오류" error="목록에서 선택해 주세요!" sqref="G41:G43">
      <formula1>$F$64:$F$66</formula1>
    </dataValidation>
    <dataValidation type="list" operator="equal" allowBlank="1" showInputMessage="1" showErrorMessage="1" errorTitle="입력오류" error="목록에서 선택해 주세요!" sqref="G44:G45">
      <formula1>$D$64:$D$65</formula1>
    </dataValidation>
    <dataValidation type="list" operator="equal" allowBlank="1" showInputMessage="1" showErrorMessage="1" errorTitle="입력오류" error="목록에서 선택해 주세요!" sqref="G46:G48">
      <formula1>$F$64:$F$66</formula1>
    </dataValidation>
    <dataValidation type="list" operator="equal" allowBlank="1" showInputMessage="1" showErrorMessage="1" errorTitle="입력오류" error="목록에서 선택해 주세요!" sqref="G49:G51">
      <formula1>$A$64:$A$66</formula1>
    </dataValidation>
    <dataValidation type="list" operator="equal" allowBlank="1" showInputMessage="1" showErrorMessage="1" errorTitle="입력오류" error="목록에서 선택해 주세요!" sqref="G52:G54">
      <formula1>$F$64:$F$66</formula1>
    </dataValidation>
    <dataValidation type="list" operator="equal" allowBlank="1" showInputMessage="1" showErrorMessage="1" errorTitle="입력오류" error="목록에서 선택해 주세요!" sqref="G55:G57">
      <formula1>$F$64:$F$66</formula1>
    </dataValidation>
    <dataValidation type="list" operator="equal" allowBlank="1" showInputMessage="1" showErrorMessage="1" errorTitle="입력오류" error="목록에서 선택해 주세요!" sqref="G58:G59">
      <formula1>$G$64:$G$65</formula1>
    </dataValidation>
    <dataValidation errorStyle="information" type="list" allowBlank="1" showInputMessage="1" showErrorMessage="1" errorTitle="입력주의사항" error="목록에서 선택해주세요!&#10;직접입력시 [확인]을 눌러주세요." sqref="F44:F45">
      <formula1>$J$44:$P$44</formula1>
    </dataValidation>
    <dataValidation errorStyle="information" type="list" allowBlank="1" showInputMessage="1" showErrorMessage="1" errorTitle="입력주의사항" error="목록에서 선택해주세요!&#10;직접입력시 [확인]을 눌러주세요." sqref="F46:F48">
      <formula1>$J$46:$P$46</formula1>
    </dataValidation>
    <dataValidation errorStyle="information" type="list" allowBlank="1" showInputMessage="1" showErrorMessage="1" errorTitle="입력주의사항" error="목록에서 선택해주세요!&#10;직접입력시 [확인]을 눌러주세요." sqref="F8:F10">
      <formula1>$J$8:$P$8</formula1>
    </dataValidation>
  </dataValidations>
  <printOptions horizontalCentered="1"/>
  <pageMargins left="0.46041667461395264" right="0.46041667461395264" top="0.7218055725097656" bottom="0.3700000047683716" header="0.30000001192092896" footer="0.30000001192092896"/>
  <pageSetup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B9" sqref="B9"/>
      <selection pane="topLeft" activeCell="B9" sqref="B9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6.5546875" style="1" customWidth="1"/>
    <col min="5" max="256" width="8.88671875" style="1" customWidth="1"/>
  </cols>
  <sheetData>
    <row r="1" spans="1:6" s="26" customFormat="1" ht="30" customHeight="1">
      <c r="A1" s="106" t="s">
        <v>139</v>
      </c>
      <c r="B1" s="106"/>
      <c r="D1" s="53" t="s">
        <v>249</v>
      </c>
      <c r="E1" s="1"/>
      <c r="F1" s="12"/>
    </row>
    <row r="2" spans="1:6" s="2" customFormat="1" ht="30" customHeight="1">
      <c r="A2" s="30" t="s">
        <v>146</v>
      </c>
      <c r="B2" s="30"/>
      <c r="C2" s="30"/>
      <c r="D2" s="2" t="s">
        <v>316</v>
      </c>
      <c r="E2" s="2">
        <f>-SUM(D5:D8)</f>
        <v>0</v>
      </c>
      <c r="F2" s="2" t="s">
        <v>295</v>
      </c>
    </row>
    <row r="4" spans="1:4" s="8" customFormat="1" ht="30" customHeight="1">
      <c r="A4" s="62" t="s">
        <v>318</v>
      </c>
      <c r="B4" s="62" t="s">
        <v>43</v>
      </c>
      <c r="C4" s="43" t="s">
        <v>54</v>
      </c>
      <c r="D4" s="51" t="s">
        <v>265</v>
      </c>
    </row>
    <row r="5" spans="1:4" s="9" customFormat="1" ht="57.75" customHeight="1">
      <c r="A5" s="104" t="s">
        <v>211</v>
      </c>
      <c r="B5" s="63" t="s">
        <v>182</v>
      </c>
      <c r="C5" s="7" t="str">
        <f>IF(D5&gt;0,"지도 사항을 상세히 기재해 주세요!","")</f>
        <v/>
      </c>
      <c r="D5" s="54"/>
    </row>
    <row r="6" spans="1:4" s="9" customFormat="1" ht="57.75" customHeight="1">
      <c r="A6" s="105"/>
      <c r="B6" s="52" t="s">
        <v>253</v>
      </c>
      <c r="C6" s="7" t="str">
        <f>IF(D6&gt;0,"지도 사항을 상세히 기재해 주세요!","")</f>
        <v/>
      </c>
      <c r="D6" s="54"/>
    </row>
    <row r="7" spans="1:4" s="9" customFormat="1" ht="57.75" customHeight="1">
      <c r="A7" s="105"/>
      <c r="B7" s="52" t="s">
        <v>123</v>
      </c>
      <c r="C7" s="7" t="str">
        <f>IF(D7&gt;0,"지도 사항을 상세히 기재해 주세요!","")</f>
        <v/>
      </c>
      <c r="D7" s="54"/>
    </row>
    <row r="8" spans="1:4" s="9" customFormat="1" ht="57.75" customHeight="1">
      <c r="A8" s="105"/>
      <c r="B8" s="52" t="s">
        <v>150</v>
      </c>
      <c r="C8" s="7" t="str">
        <f>IF(D8&gt;0,"지도 사항을 상세히 기재해 주세요!","")</f>
        <v/>
      </c>
      <c r="D8" s="54"/>
    </row>
    <row r="9" s="8" customFormat="1" ht="13.5">
      <c r="C9"/>
    </row>
    <row r="10" spans="1:2" s="8" customFormat="1" ht="12" hidden="1">
      <c r="A10" s="55">
        <v>0</v>
      </c>
      <c r="B10" s="56">
        <v>0</v>
      </c>
    </row>
    <row r="11" spans="1:2" s="8" customFormat="1" ht="12" hidden="1">
      <c r="A11" s="55">
        <v>5</v>
      </c>
      <c r="B11" s="56">
        <v>10</v>
      </c>
    </row>
    <row r="12" spans="1:2" s="8" customFormat="1" ht="12" hidden="1">
      <c r="A12" s="55">
        <v>10</v>
      </c>
      <c r="B12" s="56">
        <v>20</v>
      </c>
    </row>
    <row r="13" spans="1:2" s="8" customFormat="1" ht="12" hidden="1">
      <c r="A13" s="55">
        <v>15</v>
      </c>
      <c r="B13" s="56">
        <v>30</v>
      </c>
    </row>
    <row r="14" spans="1:2" s="8" customFormat="1" ht="12" hidden="1">
      <c r="A14" s="55">
        <v>20</v>
      </c>
      <c r="B14" s="56">
        <v>40</v>
      </c>
    </row>
    <row r="15" spans="1:2" s="8" customFormat="1" ht="12" hidden="1">
      <c r="A15" s="55">
        <v>25</v>
      </c>
      <c r="B15" s="56">
        <v>50</v>
      </c>
    </row>
    <row r="16" s="8" customFormat="1" ht="12"/>
    <row r="17" s="8" customFormat="1" ht="12"/>
    <row r="18" s="8" customFormat="1" ht="12"/>
    <row r="19" s="8" customFormat="1" ht="12"/>
    <row r="20" s="8" customFormat="1" ht="12"/>
    <row r="21" s="8" customFormat="1" ht="12"/>
    <row r="22" s="8" customFormat="1" ht="12"/>
    <row r="23" s="8" customFormat="1" ht="12"/>
    <row r="24" s="8" customFormat="1" ht="12"/>
    <row r="25" s="8" customFormat="1" ht="12"/>
    <row r="26" s="8" customFormat="1" ht="12"/>
    <row r="27" s="8" customFormat="1" ht="12"/>
    <row r="28" s="8" customFormat="1" ht="12"/>
    <row r="29" s="8" customFormat="1" ht="12"/>
    <row r="30" s="8" customFormat="1" ht="12"/>
    <row r="31" s="8" customFormat="1" ht="12"/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</sheetData>
  <mergeCells count="2">
    <mergeCell ref="A5:A8"/>
    <mergeCell ref="A1:B1"/>
  </mergeCells>
  <conditionalFormatting sqref="D5:D8">
    <cfRule type="cellIs" priority="1" dxfId="12" operator="equal">
      <formula>""</formula>
    </cfRule>
  </conditionalFormatting>
  <dataValidations count="2">
    <dataValidation type="list" allowBlank="1" showInputMessage="1" showErrorMessage="1" errorTitle="입력오류" error="목록에서 선택해 주세요!" sqref="D7:D8 D5">
      <formula1>$B$10:$B$15</formula1>
    </dataValidation>
    <dataValidation type="list" allowBlank="1" showInputMessage="1" showErrorMessage="1" errorTitle="입력오류" error="목록에서 선택해 주세요!" sqref="D6">
      <formula1>$A$10:$A$15</formula1>
    </dataValidation>
  </dataValidations>
  <printOptions horizont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